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部门基本支出预算表04!$A$8:$W$46</definedName>
    <definedName name="_xlnm._FilterDatabase" localSheetId="7" hidden="1">'部门项目支出预算表05-1'!$A$8:$W$43</definedName>
    <definedName name="_xlnm.Print_Titles" localSheetId="5">“三公”经费支出预算表03!$1:$6</definedName>
    <definedName name="_xlnm.Print_Titles" localSheetId="3">'部门财政拨款收支预算总表02-1'!$1:$6</definedName>
    <definedName name="_xlnm.Print_Titles" localSheetId="9">部门政府性基金预算支出预算表06!$1:$6</definedName>
    <definedName name="_xlnm.Print_Titles" localSheetId="14">新增资产配置表10!$1:$6</definedName>
    <definedName name="_xlnm.Print_Titles" localSheetId="4">'一般公共预算支出预算表02-2'!$1:$5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<sst xmlns="http://schemas.openxmlformats.org/spreadsheetml/2006/main" count="1097" uniqueCount="407">
  <si>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</si>
  <si>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</si>
  <si>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</si>
  <si>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</si>
  <si>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</si>
  <si>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</si>
  <si>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</si>
  <si>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</si>
  <si>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</si>
  <si>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</si>
  <si>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</si>
  <si>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</si>
  <si>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</si>
  <si>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</si>
  <si>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</si>
  <si>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</si>
  <si>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</si>
  <si>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</si>
  <si>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</si>
  <si>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</si>
  <si>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</si>
  <si>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</si>
  <si>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</si>
  <si>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</si>
  <si>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</si>
  <si>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</si>
  <si>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</si>
  <si>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</si>
  <si>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</si>
  <si>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</si>
  <si>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</si>
  <si>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</si>
  <si>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</si>
  <si>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</si>
  <si>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</si>
  <si>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</si>
  <si>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</si>
  <si>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</si>
  <si>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</si>
  <si>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</si>
  <si>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</si>
  <si>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</si>
  <si>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</si>
  <si>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</si>
  <si>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</si>
  <si>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</si>
  <si>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</si>
  <si>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</si>
  <si>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</si>
  <si>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</si>
  <si>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</si>
  <si>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</si>
  <si>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</si>
  <si>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</si>
  <si>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</si>
  <si>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</si>
  <si>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</si>
  <si>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</si>
  <si>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</si>
  <si>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</si>
  <si>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</si>
  <si>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</si>
  <si>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</si>
  <si>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</si>
  <si>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</si>
  <si>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</si>
  <si>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</si>
  <si>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</si>
  <si>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</si>
  <si>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</si>
  <si>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105009</t>
  </si>
  <si>
    <t>临沧市临翔区南屏小学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</si>
  <si>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</si>
  <si>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</si>
  <si>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</si>
  <si>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</si>
  <si>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</si>
  <si>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</si>
  <si>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</si>
  <si>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</si>
  <si>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</si>
  <si>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</si>
  <si>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</si>
  <si>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</si>
  <si>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</si>
  <si>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</si>
  <si>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</si>
  <si>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</si>
  <si>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2050199</t>
  </si>
  <si>
    <t>其他教育管理事务支出</t>
  </si>
  <si>
    <t>20502</t>
  </si>
  <si>
    <t>普通教育</t>
  </si>
  <si>
    <t>2050202</t>
  </si>
  <si>
    <t>小学教育</t>
  </si>
  <si>
    <t>2050299</t>
  </si>
  <si>
    <t>其他普通教育支出</t>
  </si>
  <si>
    <t>20507</t>
  </si>
  <si>
    <t>特殊教育</t>
  </si>
  <si>
    <t>2050701</t>
  </si>
  <si>
    <t>特殊学校教育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</si>
  <si>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</si>
  <si>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</si>
  <si>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</si>
  <si>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</si>
  <si>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</si>
  <si>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</si>
  <si>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</si>
  <si>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</si>
  <si>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</si>
  <si>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</si>
  <si>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</si>
  <si>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</si>
  <si>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</si>
  <si>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</si>
  <si>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</si>
  <si>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</si>
  <si>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</si>
  <si>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</si>
  <si>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</si>
  <si>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</si>
  <si>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</si>
  <si>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</si>
  <si>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</si>
  <si>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</si>
  <si>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</si>
  <si>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</si>
  <si>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</si>
  <si>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</si>
  <si>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</si>
  <si>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</si>
  <si>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</si>
  <si>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</si>
  <si>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</si>
  <si>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</si>
  <si>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</si>
  <si>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</si>
  <si>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</si>
  <si>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</si>
  <si>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</si>
  <si>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</si>
  <si>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</si>
  <si>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</si>
  <si>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</si>
  <si>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</si>
  <si>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</si>
  <si>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</si>
  <si>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</si>
  <si>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</si>
  <si>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</si>
  <si>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</si>
  <si>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</si>
  <si>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</si>
  <si>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</si>
  <si>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</si>
  <si>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</si>
  <si>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</si>
  <si>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</si>
  <si>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</si>
  <si>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</si>
  <si>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</si>
  <si>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</si>
  <si>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</si>
  <si>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</si>
  <si>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</si>
  <si>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</si>
  <si>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</si>
  <si>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</si>
  <si>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</si>
  <si>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</si>
  <si>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</si>
  <si>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</si>
  <si>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</si>
  <si>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</si>
  <si>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</si>
  <si>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</si>
  <si>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</si>
  <si>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</si>
  <si>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</si>
  <si>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</si>
  <si>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</si>
  <si>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</si>
  <si>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</si>
  <si>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</si>
  <si>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</si>
  <si>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</si>
  <si>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</si>
  <si>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</si>
  <si>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</si>
  <si>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</si>
  <si>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</si>
  <si>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</si>
  <si>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</si>
  <si>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</si>
  <si>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</si>
  <si>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</si>
  <si>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</si>
  <si>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</si>
  <si>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</si>
  <si>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</si>
  <si>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</si>
  <si>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</si>
  <si>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</si>
  <si>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</si>
  <si>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</si>
  <si>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注：本单位不涉及此内容，所以公开空表。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</si>
  <si>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</si>
  <si>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</si>
  <si>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</si>
  <si>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</si>
  <si>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</si>
  <si>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</si>
  <si>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</si>
  <si>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</si>
  <si>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</si>
  <si>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</si>
  <si>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</si>
  <si>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</si>
  <si>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</si>
  <si>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</si>
  <si>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</si>
  <si>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</si>
  <si>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</si>
  <si>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</si>
  <si>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530902210000000017969</t>
  </si>
  <si>
    <t>事业人员支出工资</t>
  </si>
  <si>
    <t>30101</t>
  </si>
  <si>
    <t>基本工资</t>
  </si>
  <si>
    <t>30102</t>
  </si>
  <si>
    <t>津贴补贴</t>
  </si>
  <si>
    <t>530902231100001376986</t>
  </si>
  <si>
    <t>集中连片乡村教师生活补贴</t>
  </si>
  <si>
    <t>30107</t>
  </si>
  <si>
    <t>绩效工资</t>
  </si>
  <si>
    <t>530902231100001377009</t>
  </si>
  <si>
    <t>绩效工资（2017年提高标准部分）</t>
  </si>
  <si>
    <t>530902210000000017970</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</si>
  <si>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</si>
  <si>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</si>
  <si>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</si>
  <si>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</si>
  <si>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</si>
  <si>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</si>
  <si>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</si>
  <si>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</si>
  <si>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</si>
  <si>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</si>
  <si>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</si>
  <si>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530902210000000017971</t>
  </si>
  <si>
    <t>30113</t>
  </si>
  <si>
    <t>530902241100002545626</t>
  </si>
  <si>
    <t>中小学安保人员</t>
  </si>
  <si>
    <t>30226</t>
  </si>
  <si>
    <t>劳务费</t>
  </si>
  <si>
    <t>530902210000000017974</t>
  </si>
  <si>
    <t>工会经费</t>
  </si>
  <si>
    <t>30228</t>
  </si>
  <si>
    <t>530902251100003784782</t>
  </si>
  <si>
    <t>福利费</t>
  </si>
  <si>
    <t>30229</t>
  </si>
  <si>
    <t>530902241100002315781</t>
  </si>
  <si>
    <t>原渠道发放退休费</t>
  </si>
  <si>
    <t>30302</t>
  </si>
  <si>
    <t>退休费</t>
  </si>
  <si>
    <t>530902210000000020318</t>
  </si>
  <si>
    <t>遗属补助</t>
  </si>
  <si>
    <t>30305</t>
  </si>
  <si>
    <t>生活补助</t>
  </si>
  <si>
    <t>30307</t>
  </si>
  <si>
    <t>医疗费补助</t>
  </si>
  <si>
    <t>预算05-1表</t>
  </si>
  <si>
    <t>项目分类</t>
  </si>
  <si>
    <t>项目单位</t>
  </si>
  <si>
    <t>经济科目编码</t>
  </si>
  <si>
    <t>经济科目名称</t>
  </si>
  <si>
    <t>本年拨款</t>
  </si>
  <si>
    <t>其中：本次下达</t>
  </si>
  <si>
    <t>城乡义务教育补助（公用经费）专项资金</t>
  </si>
  <si>
    <t>民生类</t>
  </si>
  <si>
    <t>530902231100001748057</t>
  </si>
  <si>
    <t>30201</t>
  </si>
  <si>
    <t>办公费</t>
  </si>
  <si>
    <t>30202</t>
  </si>
  <si>
    <t>印刷费</t>
  </si>
  <si>
    <t>30205</t>
  </si>
  <si>
    <t>水费</t>
  </si>
  <si>
    <t>30206</t>
  </si>
  <si>
    <t>电费</t>
  </si>
  <si>
    <t>30209</t>
  </si>
  <si>
    <t>物业管理费</t>
  </si>
  <si>
    <t>30214</t>
  </si>
  <si>
    <t>租赁费</t>
  </si>
  <si>
    <t>30216</t>
  </si>
  <si>
    <t>培训费</t>
  </si>
  <si>
    <t>城乡义务教育补助（生活补助）专项资金</t>
  </si>
  <si>
    <t>530902231100001731251</t>
  </si>
  <si>
    <t>城乡义务教育补助（特殊教育公用经费）专项资金</t>
  </si>
  <si>
    <t>530902221100000917582</t>
  </si>
  <si>
    <t>城乡义务教育公用经费</t>
  </si>
  <si>
    <t>530902241100003272359</t>
  </si>
  <si>
    <t>31002</t>
  </si>
  <si>
    <t>办公设备购置</t>
  </si>
  <si>
    <t>工作经费补助资金</t>
  </si>
  <si>
    <t>事业发展类</t>
  </si>
  <si>
    <t>530902231100001348204</t>
  </si>
  <si>
    <t>教育教学质量奖励专项资金</t>
  </si>
  <si>
    <t>530902241100003204528</t>
  </si>
  <si>
    <t>名校长、名班主任、名教师工作室专项经费</t>
  </si>
  <si>
    <t>530902241100003167134</t>
  </si>
  <si>
    <t>体彩公益金项目专项资金</t>
  </si>
  <si>
    <t>530902241100003120716</t>
  </si>
  <si>
    <t>义务教育课后服务补助资金</t>
  </si>
  <si>
    <t>530902231100002139982</t>
  </si>
  <si>
    <t>义务教育学校课后服务自有资金</t>
  </si>
  <si>
    <t>530902251100003873763</t>
  </si>
  <si>
    <t>预算05-2表</t>
  </si>
  <si>
    <t>单位名称、项目名称</t>
  </si>
  <si>
    <t>项目年度绩效目标</t>
  </si>
  <si>
    <t>一级指标</t>
  </si>
  <si>
    <t>二级指标</t>
  </si>
  <si>
    <t>三级指标</t>
  </si>
  <si>
    <t>指标性质</t>
  </si>
  <si>
    <t>指标值</t>
  </si>
  <si>
    <t>度量单位</t>
  </si>
  <si>
    <t>指标属性</t>
  </si>
  <si>
    <t>指标内容</t>
  </si>
  <si>
    <t>根据《临沧市财政局 临沧市机关事务服务中心关于印发临沧市市级行政事业单位国有资产使用管理办法的通知》(临翔财资发〔2023〕2号）文件精神，按规定及房屋出租合同学校每年向租户收取国有资产有偿使用金，开展2025年该项目共预计收取资金15 万元，将用来弥补学校公用经费的不足，能有效改善办学条件、提高教育教学质量，对学校的发展将起到积极的推动作用。</t>
  </si>
  <si>
    <t>产出指标</t>
  </si>
  <si>
    <t>成本指标</t>
  </si>
  <si>
    <t>经济成本指标</t>
  </si>
  <si>
    <t>=</t>
  </si>
  <si>
    <t>17.5</t>
  </si>
  <si>
    <t>万元</t>
  </si>
  <si>
    <t>定量指标</t>
  </si>
  <si>
    <t>能有效保证学校正常运转，从而提升教育教学质</t>
  </si>
  <si>
    <t>社会成本指标</t>
  </si>
  <si>
    <t>效益指标</t>
  </si>
  <si>
    <t>社会效益</t>
  </si>
  <si>
    <t>提升教育教学质量。</t>
  </si>
  <si>
    <t>有效</t>
  </si>
  <si>
    <t>%</t>
  </si>
  <si>
    <t>定性指标</t>
  </si>
  <si>
    <t>能有效保证学校正常运转，从而提升教育教学质量。</t>
  </si>
  <si>
    <t>满意度指标</t>
  </si>
  <si>
    <t>服务对象满意度</t>
  </si>
  <si>
    <t>教师满意度</t>
  </si>
  <si>
    <t>&gt;=</t>
  </si>
  <si>
    <t>95</t>
  </si>
  <si>
    <t>落实立德树人根本任务，促进学生全面成长成才。服务社会，做好基础教育事业，满足学生和家长的需要。</t>
  </si>
  <si>
    <t>数量指标</t>
  </si>
  <si>
    <t>学生每天参加课后服务时长</t>
  </si>
  <si>
    <t>小时</t>
  </si>
  <si>
    <t>学生每天实际参加课后服务时长</t>
  </si>
  <si>
    <t>参与课后服务学生</t>
  </si>
  <si>
    <t>90</t>
  </si>
  <si>
    <t>实际参与课后服务学生</t>
  </si>
  <si>
    <t>质量指标</t>
  </si>
  <si>
    <t>教育教学质量</t>
  </si>
  <si>
    <t>明显提升</t>
  </si>
  <si>
    <t>年</t>
  </si>
  <si>
    <t>教育教学质量实际提升情况</t>
  </si>
  <si>
    <t>可持续影响</t>
  </si>
  <si>
    <t>教育服务年度</t>
  </si>
  <si>
    <t>实际教育服务年度</t>
  </si>
  <si>
    <t>师生及家长满意度</t>
  </si>
  <si>
    <t>85</t>
  </si>
  <si>
    <t>师生及家长对课后服务满意度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</si>
  <si>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</si>
  <si>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</si>
  <si>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</si>
  <si>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</si>
  <si>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</si>
  <si>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</si>
  <si>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</si>
  <si>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</si>
  <si>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</si>
  <si>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</si>
  <si>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</si>
  <si>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</si>
  <si>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</si>
  <si>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</si>
  <si>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</si>
  <si>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</si>
  <si>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</si>
  <si>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</si>
  <si>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</si>
  <si>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</si>
  <si>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</si>
  <si>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</si>
  <si>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r>
      <rPr>
        <sz val="9"/>
        <color rgb="FF000000"/>
        <rFont val="宋体"/>
        <charset val="134"/>
      </rPr>
      <t>注：根据现行财政管理体制，乡镇</t>
    </r>
    <r>
      <rPr>
        <sz val="9"/>
        <color rgb="FF000000"/>
        <rFont val="Microsoft YaHei UI"/>
        <charset val="134"/>
      </rPr>
      <t>(</t>
    </r>
    <r>
      <rPr>
        <sz val="9"/>
        <color rgb="FF000000"/>
        <rFont val="宋体"/>
        <charset val="134"/>
      </rPr>
      <t>街道</t>
    </r>
    <r>
      <rPr>
        <sz val="9"/>
        <color rgb="FF000000"/>
        <rFont val="Microsoft YaHei UI"/>
        <charset val="134"/>
      </rPr>
      <t>)</t>
    </r>
    <r>
      <rPr>
        <sz val="9"/>
        <color rgb="FF000000"/>
        <rFont val="宋体"/>
        <charset val="134"/>
      </rPr>
      <t>作为区本级部门编制年初预算，所以无县对下专项转移支付情况，所以公开空表。</t>
    </r>
  </si>
  <si>
    <t>预算09-2表</t>
  </si>
  <si>
    <t>注：根据现行财政管理体制，乡镇(街道)作为区本级部门编制年初预算，所以无县对下专项转移支付情况，所以公开空表。</t>
  </si>
  <si>
    <t>预算10表</t>
  </si>
  <si>
    <t>资产类别</t>
  </si>
  <si>
    <t>资产分类代码.名称</t>
  </si>
  <si>
    <t>资产名称</t>
  </si>
  <si>
    <t>计量单位</t>
  </si>
  <si>
    <t>财政部门批复数（元）</t>
  </si>
  <si>
    <t>单价</t>
  </si>
  <si>
    <t>金额</t>
  </si>
  <si>
    <r>
      <rPr>
        <sz val="9"/>
        <color rgb="FF000000"/>
        <rFont val="宋体"/>
        <charset val="134"/>
      </rPr>
      <t>注：本单位</t>
    </r>
    <r>
      <rPr>
        <sz val="9"/>
        <color rgb="FF000000"/>
        <rFont val="Microsoft YaHei UI"/>
        <charset val="134"/>
      </rPr>
      <t>2025</t>
    </r>
    <r>
      <rPr>
        <sz val="9"/>
        <color rgb="FF000000"/>
        <rFont val="宋体"/>
        <charset val="134"/>
      </rPr>
      <t>年无新增资产，所以此表为空表。</t>
    </r>
  </si>
  <si>
    <t>预算11表</t>
  </si>
  <si>
    <t>上级补助</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</si>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</sst>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58">
    <font>
      <sz val="9"/>
      <color rgb="FF000000"/>
      <name val="Microsoft YaHei UI"/>
      <charset val="134"/>
    </font>
    <font>
      <sz val="10"/>
      <color rgb="FF000000"/>
      <name val="Microsoft YaHei UI"/>
      <charset val="134"/>
    </font>
    <font>
      <sz val="9"/>
      <name val="Microsoft YaHei UI"/>
      <charset val="134"/>
    </font>
    <font>
      <sz val="10"/>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4"/>
      <color rgb="FF000000"/>
      <name val="宋体"/>
      <charset val="134"/>
    </font>
    <font>
      <sz val="9"/>
      <name val="宋体"/>
      <charset val="134"/>
    </font>
    <font>
      <sz val="14"/>
      <color rgb="FF000000"/>
      <name val="Microsoft YaHei UI"/>
      <charset val="134"/>
    </font>
    <font>
      <sz val="22"/>
      <name val="方正小标宋简体"/>
      <charset val="134"/>
    </font>
    <font>
      <sz val="14"/>
      <name val="宋体"/>
      <charset val="134"/>
    </font>
    <font>
      <sz val="10"/>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14"/>
      <color theme="1"/>
      <name val="宋体"/>
      <charset val="134"/>
    </font>
    <font>
      <sz val="9"/>
      <color theme="1"/>
      <name val="宋体"/>
      <charset val="134"/>
    </font>
    <font>
      <sz val="12"/>
      <color rgb="FF000000"/>
      <name val="Microsoft YaHei UI"/>
      <charset val="134"/>
    </font>
    <font>
      <sz val="21"/>
      <color rgb="FF000000"/>
      <name val="宋体"/>
      <charset val="134"/>
    </font>
    <font>
      <sz val="20"/>
      <color rgb="FF000000"/>
      <name val="宋体"/>
      <charset val="134"/>
    </font>
    <font>
      <b/>
      <sz val="10"/>
      <color rgb="FF000000"/>
      <name val="宋体"/>
      <charset val="134"/>
    </font>
    <font>
      <sz val="11"/>
      <name val="宋体"/>
      <charset val="134"/>
    </font>
    <font>
      <b/>
      <sz val="9"/>
      <name val="宋体"/>
      <charset val="134"/>
    </font>
    <font>
      <b/>
      <sz val="11"/>
      <name val="宋体"/>
      <charset val="134"/>
    </font>
    <font>
      <sz val="10"/>
      <color rgb="FF000000"/>
      <name val="Arial"/>
      <charset val="134"/>
    </font>
    <font>
      <sz val="12"/>
      <name val="Microsoft YaHei UI"/>
      <charset val="134"/>
    </font>
    <font>
      <sz val="28"/>
      <color rgb="FF000000"/>
      <name val="宋体"/>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3" borderId="15"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6" applyNumberFormat="0" applyFill="0" applyAlignment="0" applyProtection="0">
      <alignment vertical="center"/>
    </xf>
    <xf numFmtId="0" fontId="45" fillId="0" borderId="16" applyNumberFormat="0" applyFill="0" applyAlignment="0" applyProtection="0">
      <alignment vertical="center"/>
    </xf>
    <xf numFmtId="0" fontId="46" fillId="0" borderId="17" applyNumberFormat="0" applyFill="0" applyAlignment="0" applyProtection="0">
      <alignment vertical="center"/>
    </xf>
    <xf numFmtId="0" fontId="46" fillId="0" borderId="0" applyNumberFormat="0" applyFill="0" applyBorder="0" applyAlignment="0" applyProtection="0">
      <alignment vertical="center"/>
    </xf>
    <xf numFmtId="0" fontId="47" fillId="4" borderId="18" applyNumberFormat="0" applyAlignment="0" applyProtection="0">
      <alignment vertical="center"/>
    </xf>
    <xf numFmtId="0" fontId="48" fillId="5" borderId="19" applyNumberFormat="0" applyAlignment="0" applyProtection="0">
      <alignment vertical="center"/>
    </xf>
    <xf numFmtId="0" fontId="49" fillId="5" borderId="18" applyNumberFormat="0" applyAlignment="0" applyProtection="0">
      <alignment vertical="center"/>
    </xf>
    <xf numFmtId="0" fontId="50" fillId="6" borderId="20" applyNumberFormat="0" applyAlignment="0" applyProtection="0">
      <alignment vertical="center"/>
    </xf>
    <xf numFmtId="0" fontId="51" fillId="0" borderId="21" applyNumberFormat="0" applyFill="0" applyAlignment="0" applyProtection="0">
      <alignment vertical="center"/>
    </xf>
    <xf numFmtId="0" fontId="52" fillId="0" borderId="22"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cellStyleXfs>
  <cellXfs count="279">
    <xf numFmtId="0" fontId="0" fillId="0" borderId="0" xfId="0" applyFont="1">
      <alignment vertical="top"/>
      <protection locked="0"/>
    </xf>
    <xf numFmtId="0" fontId="1" fillId="0" borderId="0" xfId="0" applyFont="1">
      <alignment vertical="top"/>
      <protection locked="0"/>
    </xf>
    <xf numFmtId="0" fontId="2" fillId="0" borderId="0" xfId="0" applyFont="1" applyAlignment="1">
      <alignment vertical="center"/>
      <protection locked="0"/>
    </xf>
    <xf numFmtId="0" fontId="3" fillId="0" borderId="0" xfId="0" applyFont="1" applyAlignment="1">
      <alignment vertical="center"/>
      <protection locked="0"/>
    </xf>
    <xf numFmtId="49" fontId="4" fillId="0" borderId="0" xfId="0" applyNumberFormat="1" applyFont="1" applyAlignment="1" applyProtection="1">
      <alignment vertical="center"/>
    </xf>
    <xf numFmtId="0" fontId="4" fillId="0" borderId="0" xfId="0" applyFont="1" applyAlignment="1" applyProtection="1">
      <alignment vertical="center"/>
    </xf>
    <xf numFmtId="0" fontId="4" fillId="0" borderId="0" xfId="0" applyFont="1" applyAlignment="1">
      <alignment horizontal="right" vertical="center"/>
      <protection locked="0"/>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7" fillId="0" borderId="0" xfId="0" applyFont="1" applyAlignment="1">
      <alignment horizontal="left" vertical="center"/>
      <protection locked="0"/>
    </xf>
    <xf numFmtId="0" fontId="8" fillId="0" borderId="0" xfId="0" applyFont="1" applyAlignment="1" applyProtection="1">
      <alignment horizontal="left" vertical="center"/>
    </xf>
    <xf numFmtId="0" fontId="8" fillId="0" borderId="0" xfId="0" applyFont="1" applyAlignment="1" applyProtection="1">
      <alignment vertical="center"/>
    </xf>
    <xf numFmtId="0" fontId="8" fillId="0" borderId="1" xfId="0" applyFont="1" applyBorder="1" applyAlignment="1">
      <alignment horizontal="center" vertical="center" wrapText="1"/>
      <protection locked="0"/>
    </xf>
    <xf numFmtId="0" fontId="4" fillId="0" borderId="1" xfId="0" applyFont="1" applyBorder="1" applyAlignment="1">
      <alignment horizontal="center" vertical="center" wrapText="1"/>
      <protection locked="0"/>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lignment horizontal="center" vertical="center" wrapText="1"/>
      <protection locked="0"/>
    </xf>
    <xf numFmtId="0" fontId="4" fillId="0" borderId="5" xfId="0" applyFont="1" applyBorder="1" applyAlignment="1">
      <alignment horizontal="center" vertical="center" wrapText="1"/>
      <protection locked="0"/>
    </xf>
    <xf numFmtId="0" fontId="8" fillId="0" borderId="5" xfId="0" applyFont="1" applyBorder="1" applyAlignment="1" applyProtection="1">
      <alignment horizontal="center" vertical="center" wrapText="1"/>
    </xf>
    <xf numFmtId="0" fontId="8" fillId="0" borderId="6" xfId="0" applyFont="1" applyBorder="1" applyAlignment="1">
      <alignment horizontal="center" vertical="center" wrapText="1"/>
      <protection locked="0"/>
    </xf>
    <xf numFmtId="0" fontId="4" fillId="0" borderId="6" xfId="0" applyFont="1" applyBorder="1" applyAlignment="1">
      <alignment horizontal="center" vertical="center" wrapText="1"/>
      <protection locked="0"/>
    </xf>
    <xf numFmtId="0" fontId="8"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xf>
    <xf numFmtId="0" fontId="9" fillId="0" borderId="7" xfId="0" applyFont="1" applyBorder="1" applyAlignment="1" applyProtection="1">
      <alignment horizontal="center" vertical="center"/>
    </xf>
    <xf numFmtId="0" fontId="4"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9" fillId="0" borderId="7" xfId="0" applyFont="1" applyBorder="1" applyAlignment="1">
      <alignment horizontal="left" vertical="center"/>
      <protection locked="0"/>
    </xf>
    <xf numFmtId="0" fontId="4" fillId="0" borderId="7" xfId="0" applyFont="1" applyBorder="1" applyAlignment="1">
      <alignment horizontal="left" vertical="center"/>
      <protection locked="0"/>
    </xf>
    <xf numFmtId="0" fontId="9" fillId="0" borderId="7" xfId="0" applyFont="1" applyBorder="1" applyAlignment="1">
      <alignment horizontal="left" vertical="center" wrapText="1"/>
      <protection locked="0"/>
    </xf>
    <xf numFmtId="179" fontId="10" fillId="0" borderId="7" xfId="0" applyNumberFormat="1" applyFont="1" applyBorder="1" applyAlignment="1">
      <alignment horizontal="right" vertical="center"/>
      <protection locked="0"/>
    </xf>
    <xf numFmtId="0" fontId="4" fillId="0" borderId="7" xfId="0" applyFont="1" applyBorder="1" applyAlignment="1">
      <alignment horizontal="left" vertical="center" wrapText="1"/>
      <protection locked="0"/>
    </xf>
    <xf numFmtId="0" fontId="7" fillId="0" borderId="2" xfId="0" applyFont="1" applyBorder="1" applyAlignment="1">
      <alignment horizontal="center" vertical="center" wrapText="1"/>
      <protection locked="0"/>
    </xf>
    <xf numFmtId="0" fontId="9" fillId="0" borderId="3" xfId="0" applyFont="1" applyBorder="1" applyAlignment="1">
      <alignment horizontal="left" vertical="center" wrapText="1"/>
      <protection locked="0"/>
    </xf>
    <xf numFmtId="0" fontId="9" fillId="0" borderId="4" xfId="0" applyFont="1" applyBorder="1" applyAlignment="1">
      <alignment horizontal="left" vertical="center" wrapText="1"/>
      <protection locked="0"/>
    </xf>
    <xf numFmtId="0" fontId="11" fillId="0" borderId="0" xfId="0" applyFont="1">
      <alignment vertical="top"/>
      <protection locked="0"/>
    </xf>
    <xf numFmtId="49" fontId="4" fillId="0" borderId="0" xfId="0" applyNumberFormat="1" applyFont="1" applyAlignment="1" applyProtection="1"/>
    <xf numFmtId="0" fontId="4" fillId="0" borderId="0" xfId="0" applyFont="1" applyAlignment="1" applyProtection="1"/>
    <xf numFmtId="0" fontId="8" fillId="0" borderId="1"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4" fillId="0" borderId="2" xfId="0" applyFont="1" applyBorder="1" applyAlignment="1">
      <alignment horizontal="center" vertical="center" wrapText="1"/>
      <protection locked="0"/>
    </xf>
    <xf numFmtId="0" fontId="9" fillId="0" borderId="3"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8" xfId="0" applyFont="1" applyBorder="1" applyAlignment="1">
      <alignment horizontal="left" vertical="top"/>
      <protection locked="0"/>
    </xf>
    <xf numFmtId="0" fontId="0" fillId="0" borderId="8" xfId="0" applyFont="1" applyBorder="1" applyAlignment="1">
      <alignment horizontal="left" vertical="top"/>
      <protection locked="0"/>
    </xf>
    <xf numFmtId="0" fontId="7" fillId="0" borderId="0" xfId="0" applyFont="1" applyAlignment="1">
      <alignment horizontal="right" vertical="center"/>
      <protection locked="0"/>
    </xf>
    <xf numFmtId="0" fontId="7" fillId="0" borderId="0" xfId="0" applyFont="1" applyAlignment="1" applyProtection="1">
      <alignment horizontal="right" vertical="center"/>
    </xf>
    <xf numFmtId="0" fontId="5" fillId="0" borderId="0" xfId="0" applyFont="1" applyAlignment="1" applyProtection="1">
      <alignment horizontal="center" vertical="center" wrapText="1"/>
    </xf>
    <xf numFmtId="0" fontId="7" fillId="0" borderId="0" xfId="0" applyFont="1" applyAlignment="1" applyProtection="1">
      <alignment horizontal="left" vertical="center"/>
    </xf>
    <xf numFmtId="0" fontId="4" fillId="0" borderId="0" xfId="0" applyFont="1" applyAlignment="1" applyProtection="1">
      <alignment horizontal="right" vertical="center" wrapText="1"/>
    </xf>
    <xf numFmtId="0" fontId="4"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7" xfId="0" applyFont="1" applyBorder="1" applyAlignment="1" applyProtection="1">
      <alignment vertical="center" wrapText="1"/>
    </xf>
    <xf numFmtId="0" fontId="9" fillId="0" borderId="7" xfId="0" applyFont="1" applyBorder="1" applyAlignment="1" applyProtection="1">
      <alignment vertical="center" wrapText="1"/>
    </xf>
    <xf numFmtId="178" fontId="10" fillId="0" borderId="7" xfId="51" applyNumberFormat="1" applyFont="1" applyBorder="1" applyProtection="1">
      <alignment horizontal="right" vertical="center"/>
      <protection locked="0"/>
    </xf>
    <xf numFmtId="0" fontId="9" fillId="0" borderId="3"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0" xfId="0" applyFont="1" applyAlignment="1">
      <alignment horizontal="center" vertical="center"/>
      <protection locked="0"/>
    </xf>
    <xf numFmtId="0" fontId="7" fillId="0" borderId="0" xfId="0" applyFont="1">
      <alignment vertical="top"/>
      <protection locked="0"/>
    </xf>
    <xf numFmtId="0" fontId="8" fillId="0" borderId="7" xfId="0" applyFont="1" applyBorder="1" applyAlignment="1">
      <alignment horizontal="center" vertical="center"/>
      <protection locked="0"/>
    </xf>
    <xf numFmtId="0" fontId="4" fillId="0" borderId="7" xfId="0" applyFont="1" applyBorder="1" applyAlignment="1" applyProtection="1">
      <alignment vertical="center" wrapText="1"/>
    </xf>
    <xf numFmtId="0" fontId="7" fillId="0" borderId="7" xfId="0" applyFont="1" applyBorder="1" applyAlignment="1" applyProtection="1">
      <alignment horizontal="center" vertical="center" wrapText="1"/>
    </xf>
    <xf numFmtId="0" fontId="7" fillId="0" borderId="7" xfId="0" applyFont="1" applyBorder="1" applyAlignment="1">
      <alignment horizontal="center" vertical="center"/>
      <protection locked="0"/>
    </xf>
    <xf numFmtId="0" fontId="7" fillId="0" borderId="7" xfId="0" applyFont="1" applyBorder="1" applyAlignment="1">
      <alignment horizontal="center" vertical="center" wrapText="1"/>
      <protection locked="0"/>
    </xf>
    <xf numFmtId="0" fontId="4" fillId="0" borderId="0" xfId="0" applyFont="1" applyAlignment="1" applyProtection="1">
      <alignment horizontal="right" vertical="center"/>
    </xf>
    <xf numFmtId="0" fontId="12" fillId="0" borderId="0" xfId="0" applyFont="1" applyAlignment="1">
      <alignment horizontal="center" vertical="center" wrapText="1"/>
      <protection locked="0"/>
    </xf>
    <xf numFmtId="0" fontId="7" fillId="0" borderId="0" xfId="0" applyFont="1" applyAlignment="1" applyProtection="1">
      <alignment horizontal="left" vertical="center" wrapText="1"/>
    </xf>
    <xf numFmtId="0" fontId="8" fillId="0" borderId="0" xfId="0" applyFont="1" applyAlignment="1" applyProtection="1">
      <alignment wrapText="1"/>
    </xf>
    <xf numFmtId="0" fontId="4" fillId="0" borderId="0" xfId="0" applyFont="1" applyAlignment="1" applyProtection="1">
      <alignment horizontal="right" wrapText="1"/>
    </xf>
    <xf numFmtId="0" fontId="4" fillId="0" borderId="0" xfId="0" applyFont="1" applyAlignment="1" applyProtection="1">
      <alignment wrapText="1"/>
    </xf>
    <xf numFmtId="0" fontId="7" fillId="0" borderId="0" xfId="0" applyFont="1" applyAlignment="1">
      <alignment horizontal="right"/>
      <protection locked="0"/>
    </xf>
    <xf numFmtId="0" fontId="8" fillId="0" borderId="3" xfId="0" applyFont="1" applyBorder="1" applyAlignment="1">
      <alignment horizontal="center" vertical="center"/>
      <protection locked="0"/>
    </xf>
    <xf numFmtId="0" fontId="8" fillId="0" borderId="9" xfId="0" applyFont="1" applyBorder="1" applyAlignment="1" applyProtection="1">
      <alignment horizontal="center" vertical="center" wrapText="1"/>
    </xf>
    <xf numFmtId="0" fontId="8" fillId="0" borderId="7" xfId="0" applyFont="1" applyBorder="1" applyAlignment="1" applyProtection="1">
      <alignment horizontal="center" vertical="center"/>
    </xf>
    <xf numFmtId="179" fontId="13" fillId="0" borderId="7" xfId="0" applyNumberFormat="1" applyFont="1" applyBorder="1" applyAlignment="1">
      <alignment horizontal="right" vertical="center"/>
      <protection locked="0"/>
    </xf>
    <xf numFmtId="179" fontId="14" fillId="0" borderId="7" xfId="0" applyNumberFormat="1" applyFont="1" applyBorder="1" applyAlignment="1">
      <alignment horizontal="right" vertical="center"/>
      <protection locked="0"/>
    </xf>
    <xf numFmtId="0" fontId="4" fillId="0" borderId="0" xfId="0" applyFont="1" applyAlignment="1">
      <protection locked="0"/>
    </xf>
    <xf numFmtId="0" fontId="7" fillId="0" borderId="0" xfId="0" applyFont="1" applyAlignment="1">
      <alignment vertical="top" wrapText="1"/>
      <protection locked="0"/>
    </xf>
    <xf numFmtId="0" fontId="6" fillId="0" borderId="0" xfId="0" applyFont="1" applyAlignment="1" applyProtection="1">
      <alignment horizontal="center" vertical="center" wrapText="1"/>
    </xf>
    <xf numFmtId="0" fontId="6" fillId="0" borderId="0" xfId="0" applyFont="1" applyAlignment="1">
      <alignment horizontal="center" vertical="center" wrapText="1"/>
      <protection locked="0"/>
    </xf>
    <xf numFmtId="0" fontId="8" fillId="0" borderId="0" xfId="0" applyFont="1" applyAlignment="1">
      <protection locked="0"/>
    </xf>
    <xf numFmtId="0" fontId="8" fillId="0" borderId="10" xfId="0" applyFont="1" applyBorder="1" applyAlignment="1" applyProtection="1">
      <alignment horizontal="center" vertical="center" wrapText="1"/>
    </xf>
    <xf numFmtId="0" fontId="4" fillId="0" borderId="10" xfId="0" applyFont="1" applyBorder="1" applyAlignment="1">
      <alignment horizontal="center" vertical="center" wrapText="1"/>
      <protection locked="0"/>
    </xf>
    <xf numFmtId="0" fontId="8" fillId="0" borderId="3" xfId="0" applyFont="1" applyBorder="1" applyAlignment="1">
      <alignment horizontal="center" vertical="center" wrapText="1"/>
      <protection locked="0"/>
    </xf>
    <xf numFmtId="0" fontId="8" fillId="0" borderId="11" xfId="0" applyFont="1" applyBorder="1" applyAlignment="1" applyProtection="1">
      <alignment horizontal="center" vertical="center" wrapText="1"/>
    </xf>
    <xf numFmtId="0" fontId="4" fillId="0" borderId="11" xfId="0" applyFont="1" applyBorder="1" applyAlignment="1">
      <alignment horizontal="center" vertical="center" wrapText="1"/>
      <protection locked="0"/>
    </xf>
    <xf numFmtId="0" fontId="8" fillId="0" borderId="11" xfId="0" applyFont="1" applyBorder="1" applyAlignment="1">
      <alignment horizontal="center" vertical="center" wrapText="1"/>
      <protection locked="0"/>
    </xf>
    <xf numFmtId="0" fontId="8" fillId="0" borderId="12" xfId="0" applyFont="1" applyBorder="1" applyAlignment="1" applyProtection="1">
      <alignment horizontal="center" vertical="center" wrapText="1"/>
    </xf>
    <xf numFmtId="0" fontId="4" fillId="0" borderId="12" xfId="0" applyFont="1" applyBorder="1" applyAlignment="1">
      <alignment horizontal="center" vertical="center" wrapText="1"/>
      <protection locked="0"/>
    </xf>
    <xf numFmtId="0" fontId="8" fillId="0" borderId="12" xfId="0" applyFont="1" applyBorder="1" applyAlignment="1">
      <alignment horizontal="center" vertical="center" wrapText="1"/>
      <protection locked="0"/>
    </xf>
    <xf numFmtId="3" fontId="8" fillId="0" borderId="6" xfId="0" applyNumberFormat="1" applyFont="1" applyBorder="1" applyAlignment="1" applyProtection="1">
      <alignment horizontal="center" vertical="center"/>
    </xf>
    <xf numFmtId="3" fontId="9" fillId="0" borderId="6" xfId="0" applyNumberFormat="1" applyFont="1" applyBorder="1" applyAlignment="1" applyProtection="1">
      <alignment horizontal="center" vertical="center"/>
    </xf>
    <xf numFmtId="3" fontId="4" fillId="0" borderId="6" xfId="0" applyNumberFormat="1" applyFont="1" applyBorder="1" applyAlignment="1" applyProtection="1">
      <alignment horizontal="center" vertical="center"/>
    </xf>
    <xf numFmtId="0" fontId="7" fillId="0" borderId="6"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4" fillId="0" borderId="12" xfId="0" applyFont="1" applyBorder="1" applyAlignment="1">
      <alignment horizontal="left" vertical="center" wrapText="1"/>
      <protection locked="0"/>
    </xf>
    <xf numFmtId="0" fontId="7" fillId="0" borderId="13" xfId="0" applyFont="1" applyBorder="1" applyAlignment="1" applyProtection="1">
      <alignment horizontal="center" vertical="center"/>
    </xf>
    <xf numFmtId="0" fontId="9" fillId="0" borderId="14" xfId="0" applyFont="1" applyBorder="1" applyAlignment="1" applyProtection="1">
      <alignment horizontal="left" vertical="center"/>
    </xf>
    <xf numFmtId="0" fontId="9" fillId="0" borderId="14" xfId="0" applyFont="1" applyBorder="1" applyAlignment="1">
      <alignment horizontal="left" vertical="center"/>
      <protection locked="0"/>
    </xf>
    <xf numFmtId="0" fontId="7" fillId="0" borderId="0" xfId="0" applyFont="1" applyAlignment="1">
      <alignment horizontal="right" vertical="center" wrapText="1"/>
      <protection locked="0"/>
    </xf>
    <xf numFmtId="0" fontId="7" fillId="0" borderId="0" xfId="0" applyFont="1" applyAlignment="1" applyProtection="1">
      <alignment horizontal="right" vertical="center" wrapText="1"/>
    </xf>
    <xf numFmtId="0" fontId="7" fillId="0" borderId="0" xfId="0" applyFont="1" applyAlignment="1">
      <alignment horizontal="right" wrapText="1"/>
      <protection locked="0"/>
    </xf>
    <xf numFmtId="0" fontId="8" fillId="0" borderId="14" xfId="0" applyFont="1" applyBorder="1" applyAlignment="1" applyProtection="1">
      <alignment horizontal="center" vertical="center" wrapText="1"/>
    </xf>
    <xf numFmtId="0" fontId="8" fillId="0" borderId="14" xfId="0" applyFont="1" applyBorder="1" applyAlignment="1">
      <alignment horizontal="center" vertical="center"/>
      <protection locked="0"/>
    </xf>
    <xf numFmtId="0" fontId="8" fillId="0" borderId="14" xfId="0" applyFont="1" applyBorder="1" applyAlignment="1">
      <alignment horizontal="center" vertical="center" wrapText="1"/>
      <protection locked="0"/>
    </xf>
    <xf numFmtId="0" fontId="8" fillId="0" borderId="7" xfId="0" applyFont="1" applyBorder="1" applyAlignment="1">
      <alignment horizontal="center" vertical="center" wrapText="1"/>
      <protection locked="0"/>
    </xf>
    <xf numFmtId="0" fontId="8" fillId="0" borderId="0" xfId="0" applyFont="1" applyAlignment="1" applyProtection="1"/>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4" fillId="0" borderId="12"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2" xfId="0" applyFont="1" applyBorder="1" applyAlignment="1">
      <alignment horizontal="center" vertical="center"/>
      <protection locked="0"/>
    </xf>
    <xf numFmtId="0" fontId="4" fillId="0" borderId="12" xfId="0" applyFont="1" applyBorder="1" applyAlignment="1" applyProtection="1">
      <alignment horizontal="left" vertical="center" wrapText="1"/>
    </xf>
    <xf numFmtId="0" fontId="7" fillId="0" borderId="12" xfId="0" applyFont="1" applyBorder="1" applyAlignment="1" applyProtection="1">
      <alignment horizontal="right" vertical="center"/>
    </xf>
    <xf numFmtId="3" fontId="7" fillId="0" borderId="12" xfId="0" applyNumberFormat="1" applyFont="1" applyBorder="1" applyAlignment="1" applyProtection="1">
      <alignment horizontal="right" vertical="center"/>
    </xf>
    <xf numFmtId="0" fontId="15" fillId="0" borderId="0" xfId="0" applyFont="1" applyAlignment="1">
      <alignment horizontal="right"/>
      <protection locked="0"/>
    </xf>
    <xf numFmtId="49" fontId="15" fillId="0" borderId="0" xfId="0" applyNumberFormat="1" applyFont="1" applyAlignment="1">
      <protection locked="0"/>
    </xf>
    <xf numFmtId="0" fontId="4" fillId="0" borderId="0" xfId="0" applyFont="1" applyAlignment="1" applyProtection="1">
      <alignment horizontal="right"/>
    </xf>
    <xf numFmtId="0" fontId="5" fillId="0" borderId="0" xfId="0" applyFont="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center" vertical="center"/>
      <protection locked="0"/>
    </xf>
    <xf numFmtId="0" fontId="16" fillId="0" borderId="0" xfId="0" applyFont="1" applyAlignment="1" applyProtection="1">
      <alignment horizontal="center" vertical="center"/>
    </xf>
    <xf numFmtId="0" fontId="8" fillId="0" borderId="1" xfId="0" applyFont="1" applyBorder="1" applyAlignment="1">
      <alignment horizontal="center" vertical="center"/>
      <protection locked="0"/>
    </xf>
    <xf numFmtId="49" fontId="8" fillId="0" borderId="10" xfId="0" applyNumberFormat="1" applyFont="1" applyBorder="1" applyAlignment="1">
      <alignment horizontal="center" vertical="center" wrapText="1"/>
      <protection locked="0"/>
    </xf>
    <xf numFmtId="0" fontId="4" fillId="0" borderId="10" xfId="0" applyFont="1" applyBorder="1" applyAlignment="1">
      <alignment horizontal="center" vertical="center"/>
      <protection locked="0"/>
    </xf>
    <xf numFmtId="0" fontId="8" fillId="0" borderId="6" xfId="0" applyFont="1" applyBorder="1" applyAlignment="1">
      <alignment horizontal="center" vertical="center"/>
      <protection locked="0"/>
    </xf>
    <xf numFmtId="49" fontId="8" fillId="0" borderId="12" xfId="0" applyNumberFormat="1" applyFont="1" applyBorder="1" applyAlignment="1">
      <alignment horizontal="center" vertical="center" wrapText="1"/>
      <protection locked="0"/>
    </xf>
    <xf numFmtId="0" fontId="4" fillId="0" borderId="12" xfId="0" applyFont="1" applyBorder="1" applyAlignment="1">
      <alignment horizontal="center" vertical="center"/>
      <protection locked="0"/>
    </xf>
    <xf numFmtId="49" fontId="8" fillId="0" borderId="12" xfId="0" applyNumberFormat="1" applyFont="1" applyBorder="1" applyAlignment="1">
      <alignment horizontal="center" vertical="center"/>
      <protection locked="0"/>
    </xf>
    <xf numFmtId="0" fontId="7" fillId="0" borderId="6" xfId="0" applyFont="1" applyBorder="1" applyAlignment="1">
      <alignment horizontal="left" vertical="center" wrapText="1"/>
      <protection locked="0"/>
    </xf>
    <xf numFmtId="0" fontId="7" fillId="0" borderId="12" xfId="0" applyFont="1" applyBorder="1" applyAlignment="1">
      <alignment horizontal="left" vertical="center" wrapText="1"/>
      <protection locked="0"/>
    </xf>
    <xf numFmtId="49" fontId="10" fillId="0" borderId="7" xfId="55" applyNumberFormat="1" applyFont="1" applyBorder="1" applyProtection="1">
      <alignment horizontal="left" vertical="center" wrapText="1"/>
      <protection locked="0"/>
    </xf>
    <xf numFmtId="0" fontId="7" fillId="0" borderId="12" xfId="0" applyFont="1" applyBorder="1" applyAlignment="1">
      <alignment horizontal="left" vertical="center" wrapText="1" indent="1"/>
      <protection locked="0"/>
    </xf>
    <xf numFmtId="0" fontId="7" fillId="0" borderId="12" xfId="0" applyFont="1" applyBorder="1" applyAlignment="1">
      <alignment horizontal="left" vertical="center" wrapText="1" indent="2"/>
      <protection locked="0"/>
    </xf>
    <xf numFmtId="0" fontId="7" fillId="0" borderId="2" xfId="0" applyFont="1" applyBorder="1" applyAlignment="1">
      <alignment horizontal="center" vertical="center"/>
      <protection locked="0"/>
    </xf>
    <xf numFmtId="0" fontId="7" fillId="0" borderId="3" xfId="0" applyFont="1" applyBorder="1" applyAlignment="1">
      <alignment horizontal="center" vertical="center"/>
      <protection locked="0"/>
    </xf>
    <xf numFmtId="0" fontId="7" fillId="0" borderId="4" xfId="0" applyFont="1" applyBorder="1" applyAlignment="1">
      <alignment horizontal="center" vertical="center"/>
      <protection locked="0"/>
    </xf>
    <xf numFmtId="3" fontId="8" fillId="0" borderId="7" xfId="0" applyNumberFormat="1" applyFont="1" applyBorder="1" applyAlignment="1" applyProtection="1">
      <alignment horizontal="center" vertical="center"/>
    </xf>
    <xf numFmtId="3" fontId="4" fillId="0" borderId="7" xfId="0" applyNumberFormat="1" applyFont="1" applyBorder="1" applyAlignment="1" applyProtection="1">
      <alignment horizontal="center" vertical="center"/>
    </xf>
    <xf numFmtId="0" fontId="7" fillId="0" borderId="7" xfId="0" applyFont="1" applyBorder="1" applyAlignment="1" applyProtection="1">
      <alignment horizontal="left" vertical="center" wrapText="1" indent="1"/>
    </xf>
    <xf numFmtId="0" fontId="7" fillId="0" borderId="1" xfId="0" applyFont="1" applyBorder="1" applyAlignment="1">
      <alignment horizontal="center" vertical="center" wrapText="1"/>
      <protection locked="0"/>
    </xf>
    <xf numFmtId="0" fontId="7" fillId="0" borderId="5" xfId="0" applyFont="1" applyBorder="1" applyAlignment="1">
      <alignment horizontal="center" vertical="center" wrapText="1"/>
      <protection locked="0"/>
    </xf>
    <xf numFmtId="0" fontId="4" fillId="0" borderId="5" xfId="0" applyFont="1" applyBorder="1" applyAlignment="1" applyProtection="1">
      <alignment horizontal="center" vertical="center"/>
    </xf>
    <xf numFmtId="0" fontId="7"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7" fillId="0" borderId="6" xfId="0" applyFont="1" applyBorder="1" applyAlignment="1">
      <alignment horizontal="center" vertical="center" wrapText="1"/>
      <protection locked="0"/>
    </xf>
    <xf numFmtId="3" fontId="9" fillId="0" borderId="7" xfId="0" applyNumberFormat="1" applyFont="1" applyBorder="1" applyAlignment="1" applyProtection="1">
      <alignment horizontal="center" vertical="center"/>
    </xf>
    <xf numFmtId="3" fontId="7" fillId="0" borderId="7" xfId="0" applyNumberFormat="1" applyFont="1" applyBorder="1" applyAlignment="1" applyProtection="1">
      <alignment horizontal="center" vertical="center"/>
    </xf>
    <xf numFmtId="0" fontId="4" fillId="0" borderId="7" xfId="0" applyFont="1" applyBorder="1" applyAlignment="1" applyProtection="1">
      <alignment vertical="center"/>
    </xf>
    <xf numFmtId="0" fontId="7" fillId="0" borderId="7" xfId="0" applyFont="1" applyBorder="1" applyAlignment="1" applyProtection="1">
      <alignment vertical="center"/>
    </xf>
    <xf numFmtId="49" fontId="14" fillId="0" borderId="7" xfId="55" applyNumberFormat="1" applyFont="1" applyBorder="1" applyProtection="1">
      <alignment horizontal="left" vertical="center" wrapText="1"/>
      <protection locked="0"/>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3" xfId="0" applyFont="1" applyBorder="1" applyAlignment="1">
      <alignment horizontal="center" vertical="center" wrapText="1"/>
      <protection locked="0"/>
    </xf>
    <xf numFmtId="0" fontId="8" fillId="0" borderId="5" xfId="0" applyFont="1" applyBorder="1" applyAlignment="1">
      <alignment horizontal="center" vertical="center"/>
      <protection locked="0"/>
    </xf>
    <xf numFmtId="0" fontId="0" fillId="0" borderId="0" xfId="0" applyFont="1" applyFill="1">
      <alignment vertical="top"/>
      <protection locked="0"/>
    </xf>
    <xf numFmtId="0" fontId="4" fillId="0" borderId="0" xfId="0" applyFont="1">
      <alignment vertical="top"/>
      <protection locked="0"/>
    </xf>
    <xf numFmtId="49" fontId="4" fillId="0" borderId="0" xfId="0" applyNumberFormat="1" applyFont="1" applyAlignment="1">
      <protection locked="0"/>
    </xf>
    <xf numFmtId="49" fontId="4" fillId="0" borderId="0" xfId="0" applyNumberFormat="1" applyFont="1" applyFill="1" applyAlignment="1">
      <protection locked="0"/>
    </xf>
    <xf numFmtId="0" fontId="5" fillId="0" borderId="0" xfId="0" applyFont="1" applyAlignment="1">
      <alignment horizontal="center" vertical="center"/>
      <protection locked="0"/>
    </xf>
    <xf numFmtId="0" fontId="8" fillId="0" borderId="0" xfId="0" applyFont="1" applyAlignment="1">
      <alignment horizontal="left" vertical="center"/>
      <protection locked="0"/>
    </xf>
    <xf numFmtId="0" fontId="8" fillId="0" borderId="1" xfId="0" applyFont="1" applyFill="1" applyBorder="1" applyAlignment="1">
      <alignment horizontal="center" vertical="center" wrapText="1"/>
      <protection locked="0"/>
    </xf>
    <xf numFmtId="0" fontId="8" fillId="0" borderId="2" xfId="0" applyFont="1" applyBorder="1" applyAlignment="1">
      <alignment horizontal="center" vertical="center"/>
      <protection locked="0"/>
    </xf>
    <xf numFmtId="0" fontId="8" fillId="0" borderId="5" xfId="0" applyFont="1" applyFill="1" applyBorder="1" applyAlignment="1">
      <alignment horizontal="center" vertical="center" wrapText="1"/>
      <protection locked="0"/>
    </xf>
    <xf numFmtId="0" fontId="8" fillId="0" borderId="5" xfId="0" applyFont="1" applyFill="1" applyBorder="1" applyAlignment="1" applyProtection="1">
      <alignment horizontal="center" vertical="center"/>
    </xf>
    <xf numFmtId="0" fontId="9" fillId="0" borderId="6" xfId="0" applyFont="1" applyBorder="1" applyAlignment="1">
      <alignment horizontal="center" vertical="center"/>
      <protection locked="0"/>
    </xf>
    <xf numFmtId="0" fontId="4" fillId="0" borderId="6" xfId="0" applyFont="1" applyBorder="1" applyAlignment="1">
      <alignment horizontal="center" vertical="center"/>
      <protection locked="0"/>
    </xf>
    <xf numFmtId="0" fontId="8" fillId="0" borderId="6" xfId="0" applyFont="1" applyFill="1" applyBorder="1" applyAlignment="1">
      <alignment horizontal="center" vertical="center"/>
      <protection locked="0"/>
    </xf>
    <xf numFmtId="3" fontId="4" fillId="0" borderId="7" xfId="0" applyNumberFormat="1" applyFont="1" applyBorder="1" applyAlignment="1">
      <alignment horizontal="center" vertical="center"/>
      <protection locked="0"/>
    </xf>
    <xf numFmtId="3" fontId="9" fillId="0" borderId="7" xfId="0" applyNumberFormat="1" applyFont="1" applyBorder="1" applyAlignment="1">
      <alignment horizontal="center" vertical="center"/>
      <protection locked="0"/>
    </xf>
    <xf numFmtId="3" fontId="4" fillId="0" borderId="7" xfId="0" applyNumberFormat="1" applyFont="1" applyFill="1" applyBorder="1" applyAlignment="1">
      <alignment horizontal="center" vertical="center"/>
      <protection locked="0"/>
    </xf>
    <xf numFmtId="0" fontId="7" fillId="0" borderId="7" xfId="0" applyFont="1" applyBorder="1" applyAlignment="1" applyProtection="1">
      <alignment horizontal="left" vertical="center"/>
    </xf>
    <xf numFmtId="0" fontId="9" fillId="0" borderId="7" xfId="0" applyFont="1" applyBorder="1" applyAlignment="1" applyProtection="1">
      <alignment horizontal="left" vertical="center"/>
    </xf>
    <xf numFmtId="0" fontId="4" fillId="0" borderId="7" xfId="0" applyFont="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7" xfId="0" applyFont="1" applyFill="1" applyBorder="1" applyAlignment="1">
      <alignment horizontal="left" vertical="center" wrapText="1"/>
      <protection locked="0"/>
    </xf>
    <xf numFmtId="0" fontId="7" fillId="0" borderId="3" xfId="0" applyFont="1" applyBorder="1" applyAlignment="1">
      <alignment horizontal="left" vertical="center"/>
      <protection locked="0"/>
    </xf>
    <xf numFmtId="0" fontId="7" fillId="0" borderId="4" xfId="0" applyFont="1" applyBorder="1" applyAlignment="1">
      <alignment horizontal="left" vertical="center"/>
      <protection locked="0"/>
    </xf>
    <xf numFmtId="0" fontId="8" fillId="0" borderId="4" xfId="0" applyFont="1" applyBorder="1" applyAlignment="1">
      <alignment horizontal="center" vertical="center"/>
      <protection locked="0"/>
    </xf>
    <xf numFmtId="0" fontId="8" fillId="0" borderId="2" xfId="0" applyFont="1" applyBorder="1" applyAlignment="1">
      <alignment horizontal="center" vertical="center" wrapText="1"/>
      <protection locked="0"/>
    </xf>
    <xf numFmtId="0" fontId="8" fillId="0" borderId="4" xfId="0" applyFont="1" applyBorder="1" applyAlignment="1">
      <alignment horizontal="center" vertical="center" wrapText="1"/>
      <protection locked="0"/>
    </xf>
    <xf numFmtId="0" fontId="4" fillId="0" borderId="0" xfId="0" applyFont="1" applyAlignment="1" applyProtection="1">
      <alignment horizontal="center"/>
    </xf>
    <xf numFmtId="0" fontId="17" fillId="0" borderId="0" xfId="0" applyFont="1" applyAlignment="1" applyProtection="1">
      <alignment horizontal="center" wrapText="1"/>
    </xf>
    <xf numFmtId="0" fontId="4" fillId="0" borderId="0" xfId="0" applyFont="1" applyAlignment="1" applyProtection="1">
      <alignment horizontal="center" wrapText="1"/>
    </xf>
    <xf numFmtId="0" fontId="4" fillId="0" borderId="1" xfId="0" applyFont="1" applyBorder="1" applyAlignment="1" applyProtection="1">
      <alignment horizontal="center" vertical="center"/>
    </xf>
    <xf numFmtId="0" fontId="18" fillId="0" borderId="6" xfId="0" applyFont="1" applyBorder="1" applyAlignment="1">
      <alignment horizontal="center" vertical="center" wrapText="1"/>
      <protection locked="0"/>
    </xf>
    <xf numFmtId="0" fontId="4" fillId="0" borderId="6" xfId="0" applyFont="1" applyBorder="1" applyAlignment="1" applyProtection="1">
      <alignment horizontal="center" vertical="center"/>
    </xf>
    <xf numFmtId="0" fontId="19" fillId="0" borderId="7" xfId="0" applyFont="1" applyBorder="1" applyAlignment="1">
      <alignment horizontal="center" vertical="center"/>
      <protection locked="0"/>
    </xf>
    <xf numFmtId="0" fontId="20" fillId="0" borderId="7" xfId="0" applyFont="1" applyBorder="1" applyAlignment="1">
      <alignment horizontal="center" vertical="center"/>
      <protection locked="0"/>
    </xf>
    <xf numFmtId="0" fontId="21" fillId="0" borderId="2" xfId="0" applyFont="1" applyBorder="1" applyAlignment="1" applyProtection="1">
      <alignment horizontal="center" vertical="center"/>
    </xf>
    <xf numFmtId="0" fontId="21" fillId="0" borderId="7" xfId="0" applyFont="1" applyBorder="1" applyAlignment="1" applyProtection="1">
      <alignment horizontal="center" vertical="center"/>
    </xf>
    <xf numFmtId="179" fontId="22" fillId="0" borderId="7" xfId="0" applyNumberFormat="1" applyFont="1" applyBorder="1" applyAlignment="1" applyProtection="1">
      <alignment horizontal="right" vertical="center"/>
    </xf>
    <xf numFmtId="179" fontId="17" fillId="0" borderId="7" xfId="0" applyNumberFormat="1" applyFont="1" applyBorder="1" applyAlignment="1" applyProtection="1">
      <alignment horizontal="right" vertical="center"/>
    </xf>
    <xf numFmtId="179" fontId="23" fillId="0" borderId="7" xfId="0" applyNumberFormat="1" applyFont="1" applyBorder="1" applyAlignment="1" applyProtection="1">
      <alignment horizontal="right" vertical="center"/>
    </xf>
    <xf numFmtId="179" fontId="23" fillId="0" borderId="7" xfId="0" applyNumberFormat="1" applyFont="1" applyBorder="1" applyAlignment="1" applyProtection="1">
      <alignment horizontal="center" vertical="center"/>
    </xf>
    <xf numFmtId="0" fontId="0" fillId="0" borderId="8" xfId="0" applyBorder="1" applyAlignment="1">
      <alignment horizontal="left" vertical="top"/>
      <protection locked="0"/>
    </xf>
    <xf numFmtId="0" fontId="24" fillId="0" borderId="0" xfId="0" applyFont="1">
      <alignment vertical="top"/>
      <protection locked="0"/>
    </xf>
    <xf numFmtId="0" fontId="4" fillId="0" borderId="0" xfId="0" applyFont="1" applyProtection="1">
      <alignment vertical="top"/>
    </xf>
    <xf numFmtId="0" fontId="21" fillId="0" borderId="0" xfId="0" applyFont="1" applyAlignment="1" applyProtection="1">
      <alignment horizontal="right" vertical="center"/>
    </xf>
    <xf numFmtId="0" fontId="25" fillId="0" borderId="0" xfId="0" applyFont="1" applyAlignment="1" applyProtection="1">
      <alignment horizontal="center" vertical="center"/>
    </xf>
    <xf numFmtId="0" fontId="4" fillId="0" borderId="0" xfId="0" applyFont="1" applyAlignment="1">
      <alignment horizontal="left" vertical="center"/>
      <protection locked="0"/>
    </xf>
    <xf numFmtId="0" fontId="21" fillId="0" borderId="0" xfId="0" applyFont="1" applyAlignment="1" applyProtection="1">
      <alignment horizontal="right"/>
    </xf>
    <xf numFmtId="49" fontId="8" fillId="0" borderId="2" xfId="0" applyNumberFormat="1" applyFont="1" applyBorder="1" applyAlignment="1" applyProtection="1">
      <alignment horizontal="center" vertical="center" wrapText="1"/>
    </xf>
    <xf numFmtId="49" fontId="8" fillId="0" borderId="4" xfId="0" applyNumberFormat="1" applyFont="1" applyBorder="1" applyAlignment="1" applyProtection="1">
      <alignment horizontal="center" vertical="center" wrapText="1"/>
    </xf>
    <xf numFmtId="0" fontId="4" fillId="0" borderId="1" xfId="0" applyFont="1" applyBorder="1" applyAlignment="1">
      <alignment horizontal="center" vertical="center"/>
      <protection locked="0"/>
    </xf>
    <xf numFmtId="0" fontId="21" fillId="0" borderId="10" xfId="0" applyFont="1" applyBorder="1" applyAlignment="1" applyProtection="1">
      <alignment horizontal="center" vertical="center"/>
    </xf>
    <xf numFmtId="49" fontId="8" fillId="0" borderId="7" xfId="0" applyNumberFormat="1" applyFont="1" applyBorder="1" applyAlignment="1" applyProtection="1">
      <alignment horizontal="center" vertical="center"/>
    </xf>
    <xf numFmtId="0" fontId="21" fillId="0" borderId="12" xfId="0"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49" fontId="8" fillId="0" borderId="7" xfId="0" applyNumberFormat="1" applyFont="1" applyBorder="1" applyAlignment="1">
      <alignment horizontal="center" vertical="center"/>
      <protection locked="0"/>
    </xf>
    <xf numFmtId="49" fontId="21" fillId="0" borderId="7" xfId="0" applyNumberFormat="1" applyFont="1" applyBorder="1" applyAlignment="1">
      <alignment horizontal="center" vertical="center"/>
      <protection locked="0"/>
    </xf>
    <xf numFmtId="49" fontId="21" fillId="0" borderId="7" xfId="0" applyNumberFormat="1" applyFont="1" applyBorder="1" applyAlignment="1" applyProtection="1">
      <alignment horizontal="center" vertical="center"/>
    </xf>
    <xf numFmtId="0" fontId="8" fillId="0" borderId="7" xfId="0" applyFont="1" applyBorder="1" applyAlignment="1" applyProtection="1">
      <alignment horizontal="left" vertical="center" wrapText="1"/>
    </xf>
    <xf numFmtId="0" fontId="8" fillId="0" borderId="7" xfId="0" applyFont="1" applyBorder="1" applyAlignment="1" applyProtection="1">
      <alignment horizontal="left" vertical="center" wrapText="1" indent="1"/>
    </xf>
    <xf numFmtId="0" fontId="7" fillId="0" borderId="7" xfId="0" applyFont="1" applyBorder="1" applyAlignment="1" applyProtection="1">
      <alignment horizontal="left" vertical="center" wrapText="1" indent="2"/>
    </xf>
    <xf numFmtId="0" fontId="8" fillId="0" borderId="7" xfId="0" applyFont="1" applyBorder="1" applyAlignment="1" applyProtection="1">
      <alignment horizontal="left" vertical="center" wrapText="1" indent="2"/>
    </xf>
    <xf numFmtId="0" fontId="4" fillId="0" borderId="2" xfId="0" applyFont="1" applyBorder="1" applyAlignment="1" applyProtection="1">
      <alignment horizontal="center" vertical="center"/>
    </xf>
    <xf numFmtId="0" fontId="9" fillId="0" borderId="4" xfId="0" applyFont="1" applyBorder="1" applyAlignment="1" applyProtection="1">
      <alignment horizontal="center" vertical="center"/>
    </xf>
    <xf numFmtId="0" fontId="26" fillId="0" borderId="0" xfId="0" applyFont="1" applyAlignment="1" applyProtection="1">
      <alignment horizontal="center" vertical="center"/>
    </xf>
    <xf numFmtId="0" fontId="27" fillId="0" borderId="0" xfId="0" applyFont="1" applyAlignment="1" applyProtection="1">
      <alignment horizontal="center" vertical="center"/>
    </xf>
    <xf numFmtId="179" fontId="28" fillId="0" borderId="7" xfId="0" applyNumberFormat="1" applyFont="1" applyBorder="1" applyAlignment="1">
      <alignment horizontal="right" vertical="center"/>
      <protection locked="0"/>
    </xf>
    <xf numFmtId="0" fontId="7" fillId="0" borderId="7" xfId="0" applyFont="1" applyBorder="1" applyAlignment="1">
      <alignment vertical="center"/>
      <protection locked="0"/>
    </xf>
    <xf numFmtId="0" fontId="10" fillId="0" borderId="7" xfId="0" applyFont="1" applyBorder="1" applyAlignment="1">
      <alignment vertical="center"/>
      <protection locked="0"/>
    </xf>
    <xf numFmtId="0" fontId="14" fillId="0" borderId="4" xfId="0" applyFont="1" applyBorder="1" applyAlignment="1">
      <alignment horizontal="left" vertical="center"/>
      <protection locked="0"/>
    </xf>
    <xf numFmtId="0" fontId="10" fillId="0" borderId="6" xfId="0" applyFont="1" applyBorder="1" applyAlignment="1">
      <alignment vertical="center"/>
      <protection locked="0"/>
    </xf>
    <xf numFmtId="0" fontId="14" fillId="0" borderId="12" xfId="0" applyFont="1" applyBorder="1" applyAlignment="1">
      <alignment horizontal="left" vertical="center"/>
      <protection locked="0"/>
    </xf>
    <xf numFmtId="0" fontId="10" fillId="0" borderId="6" xfId="0" applyFont="1" applyBorder="1" applyAlignment="1">
      <alignment horizontal="left" vertical="center"/>
      <protection locked="0"/>
    </xf>
    <xf numFmtId="0" fontId="14" fillId="0" borderId="6" xfId="0" applyFont="1" applyBorder="1" applyAlignment="1">
      <alignment vertical="center"/>
      <protection locked="0"/>
    </xf>
    <xf numFmtId="0" fontId="29" fillId="0" borderId="6" xfId="0" applyFont="1" applyBorder="1" applyAlignment="1">
      <alignment horizontal="center" vertical="center"/>
      <protection locked="0"/>
    </xf>
    <xf numFmtId="179" fontId="30" fillId="0" borderId="7" xfId="0" applyNumberFormat="1" applyFont="1" applyBorder="1" applyAlignment="1">
      <alignment horizontal="right" vertical="center"/>
      <protection locked="0"/>
    </xf>
    <xf numFmtId="0" fontId="31" fillId="0" borderId="0" xfId="0" applyFont="1" applyAlignment="1" applyProtection="1">
      <alignment vertical="center"/>
    </xf>
    <xf numFmtId="0" fontId="32" fillId="0" borderId="0" xfId="0" applyFont="1" applyAlignment="1">
      <alignment vertical="center"/>
      <protection locked="0"/>
    </xf>
    <xf numFmtId="0" fontId="33" fillId="0" borderId="0" xfId="0" applyFont="1" applyAlignment="1" applyProtection="1">
      <alignment horizontal="center" vertical="center"/>
    </xf>
    <xf numFmtId="0" fontId="7" fillId="0" borderId="0" xfId="0" applyFont="1" applyAlignment="1">
      <alignment horizontal="left" vertical="center" wrapText="1"/>
      <protection locked="0"/>
    </xf>
    <xf numFmtId="0" fontId="4" fillId="0" borderId="0" xfId="0" applyFont="1" applyAlignment="1" applyProtection="1">
      <alignment horizontal="left" vertical="center" wrapText="1"/>
    </xf>
    <xf numFmtId="0" fontId="21" fillId="0" borderId="7" xfId="0" applyFont="1" applyBorder="1" applyAlignment="1">
      <alignment horizontal="center" vertical="center" wrapText="1"/>
      <protection locked="0"/>
    </xf>
    <xf numFmtId="0" fontId="8" fillId="0" borderId="7" xfId="0" applyFont="1" applyBorder="1" applyAlignment="1" applyProtection="1">
      <alignment vertical="center"/>
    </xf>
    <xf numFmtId="0" fontId="14" fillId="0" borderId="7" xfId="0" applyFont="1" applyBorder="1" applyAlignment="1">
      <alignment horizontal="left" vertical="center" wrapText="1" indent="1"/>
      <protection locked="0"/>
    </xf>
    <xf numFmtId="0" fontId="28" fillId="0" borderId="7" xfId="0" applyFont="1" applyBorder="1" applyAlignment="1" applyProtection="1">
      <alignment horizontal="left" vertical="center" wrapText="1" indent="1"/>
    </xf>
    <xf numFmtId="0" fontId="4" fillId="0" borderId="7" xfId="0" applyFont="1" applyBorder="1" applyAlignment="1">
      <alignment horizontal="left" vertical="center" wrapText="1" indent="2"/>
      <protection locked="0"/>
    </xf>
    <xf numFmtId="0" fontId="4" fillId="0" borderId="7" xfId="0" applyFont="1" applyBorder="1" applyAlignment="1">
      <alignment horizontal="center" vertical="center" wrapText="1"/>
      <protection locked="0"/>
    </xf>
    <xf numFmtId="0" fontId="9" fillId="0" borderId="7" xfId="0" applyFont="1" applyBorder="1" applyAlignment="1" applyProtection="1">
      <alignment horizontal="center" vertical="center" wrapText="1"/>
    </xf>
    <xf numFmtId="0" fontId="1" fillId="0" borderId="0" xfId="0" applyFont="1" applyAlignment="1" applyProtection="1"/>
    <xf numFmtId="0" fontId="34" fillId="0" borderId="0" xfId="0" applyFont="1" applyAlignment="1" applyProtection="1">
      <alignment horizontal="center" vertical="center"/>
    </xf>
    <xf numFmtId="0" fontId="4" fillId="0" borderId="3" xfId="0" applyFont="1" applyBorder="1" applyAlignment="1">
      <alignment horizontal="center" vertical="center" wrapText="1"/>
      <protection locked="0"/>
    </xf>
    <xf numFmtId="0" fontId="4" fillId="0" borderId="3" xfId="0" applyFont="1" applyBorder="1" applyAlignment="1" applyProtection="1">
      <alignment horizontal="center" vertical="center" wrapText="1"/>
    </xf>
    <xf numFmtId="0" fontId="4" fillId="0" borderId="11" xfId="0" applyFont="1" applyBorder="1" applyAlignment="1" applyProtection="1">
      <alignment horizontal="center" vertical="center"/>
    </xf>
    <xf numFmtId="0" fontId="7" fillId="0" borderId="6" xfId="0" applyFont="1" applyBorder="1" applyAlignment="1" applyProtection="1">
      <alignment vertical="center" wrapText="1"/>
    </xf>
    <xf numFmtId="0" fontId="8" fillId="0" borderId="12" xfId="0" applyFont="1" applyBorder="1" applyAlignment="1" applyProtection="1">
      <alignment vertical="center" wrapText="1"/>
    </xf>
    <xf numFmtId="0" fontId="7" fillId="0" borderId="6" xfId="0" applyFont="1" applyBorder="1" applyAlignment="1" applyProtection="1">
      <alignment horizontal="center" vertical="center"/>
    </xf>
    <xf numFmtId="0" fontId="9" fillId="0" borderId="12" xfId="0" applyFont="1" applyBorder="1" applyAlignment="1" applyProtection="1">
      <alignment vertical="center"/>
    </xf>
    <xf numFmtId="0" fontId="31" fillId="0" borderId="0" xfId="0" applyFont="1" applyProtection="1">
      <alignment vertical="top"/>
    </xf>
    <xf numFmtId="0" fontId="34" fillId="0" borderId="0" xfId="0" applyFont="1" applyAlignment="1">
      <alignment horizontal="center" vertical="center"/>
      <protection locked="0"/>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7" fillId="0" borderId="12" xfId="0" applyFont="1" applyBorder="1" applyAlignment="1">
      <alignment horizontal="center" vertical="center"/>
      <protection locked="0"/>
    </xf>
    <xf numFmtId="0" fontId="4" fillId="2" borderId="4" xfId="0" applyFont="1" applyFill="1" applyBorder="1" applyAlignment="1">
      <alignment horizontal="center" vertical="center" wrapText="1"/>
      <protection locked="0"/>
    </xf>
    <xf numFmtId="0" fontId="35" fillId="0" borderId="0" xfId="0" applyFont="1" applyAlignment="1" applyProtection="1">
      <alignment horizontal="center" vertical="top"/>
    </xf>
    <xf numFmtId="0" fontId="36" fillId="0" borderId="0" xfId="0" applyFont="1" applyAlignment="1" applyProtection="1">
      <alignment horizontal="center" vertical="center"/>
    </xf>
    <xf numFmtId="0" fontId="10" fillId="0" borderId="7" xfId="0" applyFont="1" applyBorder="1" applyAlignment="1">
      <alignment horizontal="left" vertical="center"/>
      <protection locked="0"/>
    </xf>
    <xf numFmtId="0" fontId="14" fillId="0" borderId="6" xfId="0" applyFont="1" applyBorder="1" applyAlignment="1">
      <alignment horizontal="left" vertical="center"/>
      <protection locked="0"/>
    </xf>
    <xf numFmtId="0" fontId="3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7" fillId="0" borderId="6" xfId="0" applyFont="1" applyBorder="1" applyAlignment="1" applyProtection="1">
      <alignment horizontal="left" vertical="center"/>
    </xf>
    <xf numFmtId="0" fontId="37" fillId="0" borderId="6" xfId="0" applyFont="1" applyBorder="1" applyAlignment="1">
      <alignment horizontal="center" vertical="center"/>
      <protection locked="0"/>
    </xf>
    <xf numFmtId="0" fontId="28" fillId="0" borderId="7" xfId="0" applyFont="1" applyBorder="1" applyAlignment="1" applyProtection="1" quotePrefix="1">
      <alignment horizontal="left" vertical="center" wrapText="1" indent="1"/>
    </xf>
    <xf numFmtId="0" fontId="8" fillId="0" borderId="7" xfId="0" applyFont="1" applyBorder="1" applyAlignment="1" applyProtection="1" quotePrefix="1">
      <alignment horizontal="left" vertical="center" wrapText="1" indent="2"/>
    </xf>
    <xf numFmtId="0" fontId="7"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9" workbookViewId="0">
      <selection activeCell="B30" sqref="B30"/>
    </sheetView>
  </sheetViews>
  <sheetFormatPr defaultColWidth="9.16190476190476" defaultRowHeight="12" customHeight="1" outlineLevelCol="3"/>
  <cols>
    <col min="1" max="1" width="31.8285714285714" customWidth="1"/>
    <col min="2" max="2" width="35.5047619047619" customWidth="1"/>
    <col min="3" max="3" width="36.5047619047619" style="1" customWidth="1"/>
    <col min="4" max="4" width="33.8285714285714" customWidth="1"/>
  </cols>
  <sheetData>
    <row r="1" ht="15" customHeight="1" spans="4:4">
      <c r="D1" s="52" t="s">
        <v>0</v>
      </c>
    </row>
    <row r="2" ht="36" customHeight="1" spans="1:4">
      <c r="A2" s="7" t="str">
        <f>"2025"&amp;"年部门财务收支预算总表"</f>
        <v>2025年部门财务收支预算总表</v>
      </c>
      <c r="B2" s="271"/>
      <c r="C2" s="271"/>
      <c r="D2" s="271"/>
    </row>
    <row r="3" ht="18.75" customHeight="1" spans="1:4">
      <c r="A3" s="54" t="str">
        <f>"单位名称："&amp;"临沧市临翔区南屏小学"</f>
        <v>单位名称：临沧市临翔区南屏小学</v>
      </c>
      <c r="B3" s="272"/>
      <c r="C3" s="232"/>
      <c r="D3" s="52" t="s">
        <v>1</v>
      </c>
    </row>
    <row r="4" ht="18.75" customHeight="1" spans="1:4">
      <c r="A4" s="15" t="s">
        <v>2</v>
      </c>
      <c r="B4" s="17"/>
      <c r="C4" s="15" t="s">
        <v>3</v>
      </c>
      <c r="D4" s="17"/>
    </row>
    <row r="5" ht="18.75" customHeight="1" spans="1:4">
      <c r="A5" s="39" t="s">
        <v>4</v>
      </c>
      <c r="B5" s="39" t="str">
        <f>"2025"&amp;"年预算数"</f>
        <v>2025年预算数</v>
      </c>
      <c r="C5" s="197" t="s">
        <v>5</v>
      </c>
      <c r="D5" s="39" t="str">
        <f>"2025"&amp;"年预算数"</f>
        <v>2025年预算数</v>
      </c>
    </row>
    <row r="6" ht="18.75" customHeight="1" spans="1:4">
      <c r="A6" s="41"/>
      <c r="B6" s="41"/>
      <c r="C6" s="199"/>
      <c r="D6" s="41"/>
    </row>
    <row r="7" ht="18.75" customHeight="1" spans="1:4">
      <c r="A7" s="184" t="s">
        <v>6</v>
      </c>
      <c r="B7" s="233">
        <v>34144962.22</v>
      </c>
      <c r="C7" s="186" t="s">
        <v>7</v>
      </c>
      <c r="D7" s="233"/>
    </row>
    <row r="8" ht="18.75" customHeight="1" spans="1:4">
      <c r="A8" s="184" t="s">
        <v>8</v>
      </c>
      <c r="B8" s="233"/>
      <c r="C8" s="186" t="s">
        <v>9</v>
      </c>
      <c r="D8" s="233"/>
    </row>
    <row r="9" ht="18.75" customHeight="1" spans="1:4">
      <c r="A9" s="184" t="s">
        <v>10</v>
      </c>
      <c r="B9" s="233"/>
      <c r="C9" s="186" t="s">
        <v>11</v>
      </c>
      <c r="D9" s="233"/>
    </row>
    <row r="10" ht="18.75" customHeight="1" spans="1:4">
      <c r="A10" s="184" t="s">
        <v>12</v>
      </c>
      <c r="B10" s="233"/>
      <c r="C10" s="186" t="s">
        <v>13</v>
      </c>
      <c r="D10" s="233"/>
    </row>
    <row r="11" ht="18.75" customHeight="1" spans="1:4">
      <c r="A11" s="273" t="s">
        <v>14</v>
      </c>
      <c r="B11" s="233">
        <v>4000000</v>
      </c>
      <c r="C11" s="236" t="s">
        <v>15</v>
      </c>
      <c r="D11" s="233">
        <v>29199522.29</v>
      </c>
    </row>
    <row r="12" ht="18.75" customHeight="1" spans="1:4">
      <c r="A12" s="239" t="s">
        <v>16</v>
      </c>
      <c r="B12" s="233"/>
      <c r="C12" s="238" t="s">
        <v>17</v>
      </c>
      <c r="D12" s="233"/>
    </row>
    <row r="13" ht="18.75" customHeight="1" spans="1:4">
      <c r="A13" s="239" t="s">
        <v>18</v>
      </c>
      <c r="B13" s="233"/>
      <c r="C13" s="238" t="s">
        <v>19</v>
      </c>
      <c r="D13" s="233"/>
    </row>
    <row r="14" ht="18.75" customHeight="1" spans="1:4">
      <c r="A14" s="239" t="s">
        <v>20</v>
      </c>
      <c r="B14" s="233"/>
      <c r="C14" s="238" t="s">
        <v>21</v>
      </c>
      <c r="D14" s="233">
        <v>6374987.54</v>
      </c>
    </row>
    <row r="15" ht="18.75" customHeight="1" spans="1:4">
      <c r="A15" s="239" t="s">
        <v>22</v>
      </c>
      <c r="B15" s="233"/>
      <c r="C15" s="238" t="s">
        <v>23</v>
      </c>
      <c r="D15" s="233">
        <v>2403184.2</v>
      </c>
    </row>
    <row r="16" ht="18.75" customHeight="1" spans="1:4">
      <c r="A16" s="239" t="s">
        <v>24</v>
      </c>
      <c r="B16" s="233">
        <v>4000000</v>
      </c>
      <c r="C16" s="274" t="s">
        <v>25</v>
      </c>
      <c r="D16" s="233"/>
    </row>
    <row r="17" ht="18.75" customHeight="1" spans="1:4">
      <c r="A17" s="239" t="s">
        <v>26</v>
      </c>
      <c r="B17" s="233"/>
      <c r="C17" s="274" t="s">
        <v>27</v>
      </c>
      <c r="D17" s="233"/>
    </row>
    <row r="18" ht="18.75" customHeight="1" spans="1:4">
      <c r="A18" s="240" t="s">
        <v>26</v>
      </c>
      <c r="B18" s="233"/>
      <c r="C18" s="238" t="s">
        <v>28</v>
      </c>
      <c r="D18" s="233"/>
    </row>
    <row r="19" ht="18.75" customHeight="1" spans="1:4">
      <c r="A19" s="240" t="s">
        <v>26</v>
      </c>
      <c r="B19" s="233"/>
      <c r="C19" s="238" t="s">
        <v>29</v>
      </c>
      <c r="D19" s="233"/>
    </row>
    <row r="20" ht="18.75" customHeight="1" spans="1:4">
      <c r="A20" s="240" t="s">
        <v>26</v>
      </c>
      <c r="B20" s="233"/>
      <c r="C20" s="238" t="s">
        <v>30</v>
      </c>
      <c r="D20" s="233"/>
    </row>
    <row r="21" ht="18.75" customHeight="1" spans="1:4">
      <c r="A21" s="240" t="s">
        <v>26</v>
      </c>
      <c r="B21" s="233"/>
      <c r="C21" s="238" t="s">
        <v>31</v>
      </c>
      <c r="D21" s="233"/>
    </row>
    <row r="22" ht="18.75" customHeight="1" spans="1:4">
      <c r="A22" s="240" t="s">
        <v>26</v>
      </c>
      <c r="B22" s="233"/>
      <c r="C22" s="238" t="s">
        <v>32</v>
      </c>
      <c r="D22" s="233"/>
    </row>
    <row r="23" ht="18.75" customHeight="1" spans="1:4">
      <c r="A23" s="240" t="s">
        <v>26</v>
      </c>
      <c r="B23" s="233"/>
      <c r="C23" s="238" t="s">
        <v>33</v>
      </c>
      <c r="D23" s="233"/>
    </row>
    <row r="24" ht="18.75" customHeight="1" spans="1:4">
      <c r="A24" s="240" t="s">
        <v>26</v>
      </c>
      <c r="B24" s="233"/>
      <c r="C24" s="238" t="s">
        <v>34</v>
      </c>
      <c r="D24" s="233"/>
    </row>
    <row r="25" ht="18.75" customHeight="1" spans="1:4">
      <c r="A25" s="240" t="s">
        <v>26</v>
      </c>
      <c r="B25" s="233"/>
      <c r="C25" s="238" t="s">
        <v>35</v>
      </c>
      <c r="D25" s="233">
        <v>2273811.84</v>
      </c>
    </row>
    <row r="26" ht="18.75" customHeight="1" spans="1:4">
      <c r="A26" s="240" t="s">
        <v>26</v>
      </c>
      <c r="B26" s="233"/>
      <c r="C26" s="238" t="s">
        <v>36</v>
      </c>
      <c r="D26" s="233"/>
    </row>
    <row r="27" ht="18.75" customHeight="1" spans="1:4">
      <c r="A27" s="240" t="s">
        <v>26</v>
      </c>
      <c r="B27" s="233"/>
      <c r="C27" s="238" t="s">
        <v>37</v>
      </c>
      <c r="D27" s="233"/>
    </row>
    <row r="28" ht="18.75" customHeight="1" spans="1:4">
      <c r="A28" s="240" t="s">
        <v>26</v>
      </c>
      <c r="B28" s="233"/>
      <c r="C28" s="238" t="s">
        <v>38</v>
      </c>
      <c r="D28" s="233"/>
    </row>
    <row r="29" ht="18.75" customHeight="1" spans="1:4">
      <c r="A29" s="240" t="s">
        <v>26</v>
      </c>
      <c r="B29" s="233"/>
      <c r="C29" s="238" t="s">
        <v>39</v>
      </c>
      <c r="D29" s="233"/>
    </row>
    <row r="30" ht="18.75" customHeight="1" spans="1:4">
      <c r="A30" s="241" t="s">
        <v>26</v>
      </c>
      <c r="B30" s="233"/>
      <c r="C30" s="274" t="s">
        <v>40</v>
      </c>
      <c r="D30" s="233">
        <v>34605.1</v>
      </c>
    </row>
    <row r="31" ht="18.75" customHeight="1" spans="1:4">
      <c r="A31" s="241" t="s">
        <v>26</v>
      </c>
      <c r="B31" s="233"/>
      <c r="C31" s="274" t="s">
        <v>41</v>
      </c>
      <c r="D31" s="233"/>
    </row>
    <row r="32" ht="18.75" customHeight="1" spans="1:4">
      <c r="A32" s="241" t="s">
        <v>26</v>
      </c>
      <c r="B32" s="233"/>
      <c r="C32" s="274" t="s">
        <v>42</v>
      </c>
      <c r="D32" s="233"/>
    </row>
    <row r="33" ht="18.75" customHeight="1" spans="1:4">
      <c r="A33" s="275"/>
      <c r="B33" s="242"/>
      <c r="C33" s="274" t="s">
        <v>43</v>
      </c>
      <c r="D33" s="233"/>
    </row>
    <row r="34" ht="18.75" customHeight="1" spans="1:4">
      <c r="A34" s="275" t="s">
        <v>44</v>
      </c>
      <c r="B34" s="242">
        <f>SUM(B7:B11)</f>
        <v>38144962.22</v>
      </c>
      <c r="C34" s="276" t="s">
        <v>45</v>
      </c>
      <c r="D34" s="242">
        <v>40286110.97</v>
      </c>
    </row>
    <row r="35" ht="18.75" customHeight="1" spans="1:4">
      <c r="A35" s="277" t="s">
        <v>46</v>
      </c>
      <c r="B35" s="233">
        <v>2141148.75</v>
      </c>
      <c r="C35" s="186" t="s">
        <v>47</v>
      </c>
      <c r="D35" s="233"/>
    </row>
    <row r="36" ht="18.75" customHeight="1" spans="1:4">
      <c r="A36" s="277" t="s">
        <v>48</v>
      </c>
      <c r="B36" s="233">
        <v>2141148.75</v>
      </c>
      <c r="C36" s="186" t="s">
        <v>48</v>
      </c>
      <c r="D36" s="233"/>
    </row>
    <row r="37" ht="18.75" customHeight="1" spans="1:4">
      <c r="A37" s="277" t="s">
        <v>49</v>
      </c>
      <c r="B37" s="233">
        <f>B35-B36</f>
        <v>0</v>
      </c>
      <c r="C37" s="186" t="s">
        <v>50</v>
      </c>
      <c r="D37" s="233"/>
    </row>
    <row r="38" ht="18.75" customHeight="1" spans="1:4">
      <c r="A38" s="278" t="s">
        <v>51</v>
      </c>
      <c r="B38" s="242">
        <f t="shared" ref="B38:D38" si="0">B34+B35</f>
        <v>40286110.97</v>
      </c>
      <c r="C38" s="276" t="s">
        <v>52</v>
      </c>
      <c r="D38" s="242">
        <f t="shared" si="0"/>
        <v>40286110.97</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8"/>
  <sheetViews>
    <sheetView showZeros="0" workbookViewId="0">
      <selection activeCell="D10" sqref="D10"/>
    </sheetView>
  </sheetViews>
  <sheetFormatPr defaultColWidth="9.16190476190476" defaultRowHeight="14.25" customHeight="1" outlineLevelCol="5"/>
  <cols>
    <col min="1" max="1" width="32.1619047619048" customWidth="1"/>
    <col min="2" max="2" width="16.8285714285714" customWidth="1"/>
    <col min="3" max="3" width="32.1619047619048" style="1" customWidth="1"/>
    <col min="4" max="6" width="28.5047619047619" customWidth="1"/>
  </cols>
  <sheetData>
    <row r="1" ht="15" customHeight="1" spans="1:6">
      <c r="A1" s="128">
        <v>1</v>
      </c>
      <c r="B1" s="129">
        <v>0</v>
      </c>
      <c r="C1" s="128">
        <v>1</v>
      </c>
      <c r="D1" s="130"/>
      <c r="E1" s="130"/>
      <c r="F1" s="52" t="s">
        <v>366</v>
      </c>
    </row>
    <row r="2" ht="32.25" customHeight="1" spans="1:6">
      <c r="A2" s="131" t="str">
        <f>"2025"&amp;"年部门政府性基金预算支出预算表"</f>
        <v>2025年部门政府性基金预算支出预算表</v>
      </c>
      <c r="B2" s="132" t="s">
        <v>367</v>
      </c>
      <c r="C2" s="133"/>
      <c r="D2" s="134"/>
      <c r="E2" s="134"/>
      <c r="F2" s="134"/>
    </row>
    <row r="3" ht="18.75" customHeight="1" spans="1:6">
      <c r="A3" s="9" t="str">
        <f>"单位名称："&amp;"临沧市临翔区南屏小学"</f>
        <v>单位名称：临沧市临翔区南屏小学</v>
      </c>
      <c r="B3" s="9" t="s">
        <v>368</v>
      </c>
      <c r="C3" s="128"/>
      <c r="D3" s="130"/>
      <c r="E3" s="130"/>
      <c r="F3" s="52" t="s">
        <v>1</v>
      </c>
    </row>
    <row r="4" ht="18.75" customHeight="1" spans="1:6">
      <c r="A4" s="135" t="s">
        <v>206</v>
      </c>
      <c r="B4" s="136" t="s">
        <v>73</v>
      </c>
      <c r="C4" s="137" t="s">
        <v>74</v>
      </c>
      <c r="D4" s="16" t="s">
        <v>369</v>
      </c>
      <c r="E4" s="16"/>
      <c r="F4" s="17"/>
    </row>
    <row r="5" ht="18.75" customHeight="1" spans="1:6">
      <c r="A5" s="138"/>
      <c r="B5" s="139"/>
      <c r="C5" s="140"/>
      <c r="D5" s="123" t="s">
        <v>56</v>
      </c>
      <c r="E5" s="123" t="s">
        <v>75</v>
      </c>
      <c r="F5" s="123" t="s">
        <v>76</v>
      </c>
    </row>
    <row r="6" ht="18.75" customHeight="1" spans="1:6">
      <c r="A6" s="138">
        <v>1</v>
      </c>
      <c r="B6" s="141" t="s">
        <v>186</v>
      </c>
      <c r="C6" s="140">
        <v>3</v>
      </c>
      <c r="D6" s="123">
        <v>4</v>
      </c>
      <c r="E6" s="123">
        <v>5</v>
      </c>
      <c r="F6" s="123">
        <v>6</v>
      </c>
    </row>
    <row r="7" ht="18.75" customHeight="1" spans="1:6">
      <c r="A7" s="142" t="s">
        <v>71</v>
      </c>
      <c r="B7" s="143"/>
      <c r="C7" s="143"/>
      <c r="D7" s="31">
        <v>34605.1</v>
      </c>
      <c r="E7" s="31"/>
      <c r="F7" s="31">
        <v>34605.1</v>
      </c>
    </row>
    <row r="8" ht="18.75" customHeight="1" spans="1:6">
      <c r="A8" s="142"/>
      <c r="B8" s="143" t="s">
        <v>138</v>
      </c>
      <c r="C8" s="143" t="s">
        <v>83</v>
      </c>
      <c r="D8" s="31">
        <v>34605.1</v>
      </c>
      <c r="E8" s="31"/>
      <c r="F8" s="31">
        <v>34605.1</v>
      </c>
    </row>
    <row r="9" ht="18.75" customHeight="1" spans="1:6">
      <c r="A9" s="144"/>
      <c r="B9" s="145" t="s">
        <v>139</v>
      </c>
      <c r="C9" s="145" t="s">
        <v>140</v>
      </c>
      <c r="D9" s="31">
        <v>34605.1</v>
      </c>
      <c r="E9" s="31"/>
      <c r="F9" s="31">
        <v>34605.1</v>
      </c>
    </row>
    <row r="10" ht="18.75" customHeight="1" spans="1:6">
      <c r="A10" s="144"/>
      <c r="B10" s="146" t="s">
        <v>141</v>
      </c>
      <c r="C10" s="146" t="s">
        <v>142</v>
      </c>
      <c r="D10" s="31">
        <v>34605.1</v>
      </c>
      <c r="E10" s="31"/>
      <c r="F10" s="31">
        <v>34605.1</v>
      </c>
    </row>
    <row r="11" ht="18.75" customHeight="1" spans="1:6">
      <c r="A11" s="147" t="s">
        <v>143</v>
      </c>
      <c r="B11" s="148" t="s">
        <v>143</v>
      </c>
      <c r="C11" s="149" t="s">
        <v>143</v>
      </c>
      <c r="D11" s="31">
        <v>34605.1</v>
      </c>
      <c r="E11" s="31"/>
      <c r="F11" s="31">
        <v>34605.1</v>
      </c>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7">
    <mergeCell ref="A2:F2"/>
    <mergeCell ref="A3:C3"/>
    <mergeCell ref="D4:F4"/>
    <mergeCell ref="A11:C11"/>
    <mergeCell ref="A4:A5"/>
    <mergeCell ref="B4:B5"/>
    <mergeCell ref="C4:C5"/>
  </mergeCells>
  <printOptions horizontalCentered="1"/>
  <pageMargins left="0.393700787401575" right="0.393700787401575" top="0.511811023622047" bottom="0.511811023622047" header="0.31496062992126" footer="0.31496062992126"/>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8"/>
  <sheetViews>
    <sheetView showZeros="0" topLeftCell="C1" workbookViewId="0">
      <selection activeCell="F24" sqref="F24"/>
    </sheetView>
  </sheetViews>
  <sheetFormatPr defaultColWidth="9.16190476190476" defaultRowHeight="14.25" customHeight="1"/>
  <cols>
    <col min="1" max="1" width="39.1619047619048" customWidth="1"/>
    <col min="2" max="2" width="21.6666666666667" customWidth="1"/>
    <col min="3" max="3" width="35.3333333333333" style="1" customWidth="1"/>
    <col min="4" max="4" width="7.66666666666667" customWidth="1"/>
    <col min="5" max="5" width="10.3333333333333" customWidth="1"/>
    <col min="6" max="17" width="16.5047619047619" customWidth="1"/>
  </cols>
  <sheetData>
    <row r="1" ht="15" customHeight="1" spans="1:17">
      <c r="A1" s="38"/>
      <c r="B1" s="38"/>
      <c r="C1" s="38"/>
      <c r="D1" s="38"/>
      <c r="E1" s="38"/>
      <c r="F1" s="38"/>
      <c r="G1" s="38"/>
      <c r="H1" s="38"/>
      <c r="I1" s="38"/>
      <c r="J1" s="38"/>
      <c r="O1" s="51"/>
      <c r="P1" s="51"/>
      <c r="Q1" s="52" t="s">
        <v>370</v>
      </c>
    </row>
    <row r="2" ht="35.25" customHeight="1" spans="1:17">
      <c r="A2" s="76" t="str">
        <f>"2025"&amp;"年部门政府采购预算表"</f>
        <v>2025年部门政府采购预算表</v>
      </c>
      <c r="B2" s="8"/>
      <c r="C2" s="8"/>
      <c r="D2" s="8"/>
      <c r="E2" s="8"/>
      <c r="F2" s="8"/>
      <c r="G2" s="8"/>
      <c r="H2" s="8"/>
      <c r="I2" s="8"/>
      <c r="J2" s="8"/>
      <c r="K2" s="68"/>
      <c r="L2" s="8"/>
      <c r="M2" s="8"/>
      <c r="N2" s="8"/>
      <c r="O2" s="68"/>
      <c r="P2" s="68"/>
      <c r="Q2" s="8"/>
    </row>
    <row r="3" ht="18.75" customHeight="1" spans="1:17">
      <c r="A3" s="54" t="str">
        <f>"单位名称："&amp;"临沧市临翔区南屏小学"</f>
        <v>单位名称：临沧市临翔区南屏小学</v>
      </c>
      <c r="B3" s="117"/>
      <c r="C3" s="117"/>
      <c r="D3" s="117"/>
      <c r="E3" s="117"/>
      <c r="F3" s="117"/>
      <c r="G3" s="117"/>
      <c r="H3" s="117"/>
      <c r="I3" s="117"/>
      <c r="J3" s="117"/>
      <c r="O3" s="81"/>
      <c r="P3" s="81"/>
      <c r="Q3" s="52" t="s">
        <v>192</v>
      </c>
    </row>
    <row r="4" ht="18.75" customHeight="1" spans="1:17">
      <c r="A4" s="14" t="s">
        <v>371</v>
      </c>
      <c r="B4" s="92" t="s">
        <v>372</v>
      </c>
      <c r="C4" s="118" t="s">
        <v>373</v>
      </c>
      <c r="D4" s="92" t="s">
        <v>374</v>
      </c>
      <c r="E4" s="92" t="s">
        <v>375</v>
      </c>
      <c r="F4" s="92" t="s">
        <v>376</v>
      </c>
      <c r="G4" s="58" t="s">
        <v>213</v>
      </c>
      <c r="H4" s="58"/>
      <c r="I4" s="58"/>
      <c r="J4" s="58"/>
      <c r="K4" s="94"/>
      <c r="L4" s="58"/>
      <c r="M4" s="58"/>
      <c r="N4" s="58"/>
      <c r="O4" s="82"/>
      <c r="P4" s="94"/>
      <c r="Q4" s="59"/>
    </row>
    <row r="5" ht="18.75" customHeight="1" spans="1:17">
      <c r="A5" s="20"/>
      <c r="B5" s="95"/>
      <c r="C5" s="119"/>
      <c r="D5" s="95"/>
      <c r="E5" s="95"/>
      <c r="F5" s="95"/>
      <c r="G5" s="95" t="s">
        <v>56</v>
      </c>
      <c r="H5" s="95" t="s">
        <v>59</v>
      </c>
      <c r="I5" s="95" t="s">
        <v>377</v>
      </c>
      <c r="J5" s="95" t="s">
        <v>378</v>
      </c>
      <c r="K5" s="97" t="s">
        <v>379</v>
      </c>
      <c r="L5" s="113" t="s">
        <v>78</v>
      </c>
      <c r="M5" s="113"/>
      <c r="N5" s="113"/>
      <c r="O5" s="114"/>
      <c r="P5" s="115"/>
      <c r="Q5" s="98"/>
    </row>
    <row r="6" ht="30" customHeight="1" spans="1:17">
      <c r="A6" s="23"/>
      <c r="B6" s="98"/>
      <c r="C6" s="120"/>
      <c r="D6" s="98"/>
      <c r="E6" s="98"/>
      <c r="F6" s="98"/>
      <c r="G6" s="98"/>
      <c r="H6" s="98" t="s">
        <v>58</v>
      </c>
      <c r="I6" s="98"/>
      <c r="J6" s="98"/>
      <c r="K6" s="100"/>
      <c r="L6" s="98" t="s">
        <v>58</v>
      </c>
      <c r="M6" s="98" t="s">
        <v>65</v>
      </c>
      <c r="N6" s="98" t="s">
        <v>221</v>
      </c>
      <c r="O6" s="116" t="s">
        <v>67</v>
      </c>
      <c r="P6" s="100" t="s">
        <v>68</v>
      </c>
      <c r="Q6" s="98" t="s">
        <v>69</v>
      </c>
    </row>
    <row r="7" ht="18.75" customHeight="1" spans="1:17">
      <c r="A7" s="41">
        <v>1</v>
      </c>
      <c r="B7" s="121">
        <v>2</v>
      </c>
      <c r="C7" s="122">
        <v>3</v>
      </c>
      <c r="D7" s="121">
        <v>4</v>
      </c>
      <c r="E7" s="123">
        <v>5</v>
      </c>
      <c r="F7" s="123">
        <v>6</v>
      </c>
      <c r="G7" s="124">
        <v>7</v>
      </c>
      <c r="H7" s="124">
        <v>8</v>
      </c>
      <c r="I7" s="124">
        <v>9</v>
      </c>
      <c r="J7" s="124">
        <v>10</v>
      </c>
      <c r="K7" s="124">
        <v>11</v>
      </c>
      <c r="L7" s="124">
        <v>12</v>
      </c>
      <c r="M7" s="124">
        <v>13</v>
      </c>
      <c r="N7" s="124">
        <v>14</v>
      </c>
      <c r="O7" s="124">
        <v>15</v>
      </c>
      <c r="P7" s="124">
        <v>16</v>
      </c>
      <c r="Q7" s="124">
        <v>17</v>
      </c>
    </row>
    <row r="8" ht="18.75" customHeight="1" spans="1:17">
      <c r="A8" s="104"/>
      <c r="B8" s="105"/>
      <c r="C8" s="125"/>
      <c r="D8" s="105"/>
      <c r="E8" s="126"/>
      <c r="F8" s="31"/>
      <c r="G8" s="31"/>
      <c r="H8" s="31"/>
      <c r="I8" s="31"/>
      <c r="J8" s="31"/>
      <c r="K8" s="31"/>
      <c r="L8" s="31"/>
      <c r="M8" s="31"/>
      <c r="N8" s="31"/>
      <c r="O8" s="31"/>
      <c r="P8" s="31"/>
      <c r="Q8" s="31"/>
    </row>
    <row r="9" ht="18.75" customHeight="1" spans="1:17">
      <c r="A9" s="104"/>
      <c r="B9" s="105"/>
      <c r="C9" s="125"/>
      <c r="D9" s="105"/>
      <c r="E9" s="127"/>
      <c r="F9" s="31"/>
      <c r="G9" s="31"/>
      <c r="H9" s="31"/>
      <c r="I9" s="31"/>
      <c r="J9" s="31"/>
      <c r="K9" s="31"/>
      <c r="L9" s="31"/>
      <c r="M9" s="31"/>
      <c r="N9" s="31"/>
      <c r="O9" s="31"/>
      <c r="P9" s="31"/>
      <c r="Q9" s="31"/>
    </row>
    <row r="10" ht="18.75" customHeight="1" spans="1:17">
      <c r="A10" s="107" t="s">
        <v>143</v>
      </c>
      <c r="B10" s="108"/>
      <c r="C10" s="108"/>
      <c r="D10" s="108"/>
      <c r="E10" s="126"/>
      <c r="F10" s="31"/>
      <c r="G10" s="31"/>
      <c r="H10" s="31"/>
      <c r="I10" s="31"/>
      <c r="J10" s="31"/>
      <c r="K10" s="31"/>
      <c r="L10" s="31"/>
      <c r="M10" s="31"/>
      <c r="N10" s="31"/>
      <c r="O10" s="31"/>
      <c r="P10" s="31"/>
      <c r="Q10" s="31"/>
    </row>
    <row r="11" ht="14.1" customHeight="1" spans="2:17">
      <c r="B11" s="36"/>
      <c r="C11" s="49" t="s">
        <v>204</v>
      </c>
      <c r="D11" s="50"/>
      <c r="E11" s="50"/>
      <c r="F11" s="50"/>
      <c r="G11" s="50"/>
      <c r="H11" s="50"/>
      <c r="I11" s="50"/>
      <c r="J11" s="50"/>
      <c r="K11" s="50"/>
      <c r="L11" s="50"/>
      <c r="M11" s="50"/>
      <c r="N11" s="50"/>
      <c r="O11" s="50"/>
      <c r="P11" s="50"/>
      <c r="Q11" s="50"/>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17">
    <mergeCell ref="A2:Q2"/>
    <mergeCell ref="A3:F3"/>
    <mergeCell ref="G4:Q4"/>
    <mergeCell ref="L5:Q5"/>
    <mergeCell ref="A10:E10"/>
    <mergeCell ref="C11:Q11"/>
    <mergeCell ref="A4:A6"/>
    <mergeCell ref="B4:B6"/>
    <mergeCell ref="C4:C6"/>
    <mergeCell ref="D4:D6"/>
    <mergeCell ref="E4:E6"/>
    <mergeCell ref="F4:F6"/>
    <mergeCell ref="G5:G6"/>
    <mergeCell ref="H5:H6"/>
    <mergeCell ref="I5:I6"/>
    <mergeCell ref="J5:J6"/>
    <mergeCell ref="K5:K6"/>
  </mergeCells>
  <printOptions horizontalCentered="1"/>
  <pageMargins left="0.393700787401575" right="0.393700787401575" top="0.511811023622047" bottom="0.511811023622047" header="0.31496062992126" footer="0.31496062992126"/>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8"/>
  <sheetViews>
    <sheetView showZeros="0" topLeftCell="A2" workbookViewId="0">
      <selection activeCell="B14" sqref="B14"/>
    </sheetView>
  </sheetViews>
  <sheetFormatPr defaultColWidth="9.16190476190476" defaultRowHeight="14.25" customHeight="1"/>
  <cols>
    <col min="1" max="1" width="31.5047619047619" customWidth="1"/>
    <col min="2" max="2" width="21.8285714285714" customWidth="1"/>
    <col min="3" max="3" width="21.8285714285714" style="1" customWidth="1"/>
    <col min="4" max="14" width="19" customWidth="1"/>
  </cols>
  <sheetData>
    <row r="1" ht="15" customHeight="1" spans="1:14">
      <c r="A1" s="80"/>
      <c r="B1" s="80"/>
      <c r="C1" s="87"/>
      <c r="D1" s="80"/>
      <c r="E1" s="80"/>
      <c r="F1" s="80"/>
      <c r="G1" s="80"/>
      <c r="H1" s="88"/>
      <c r="I1" s="80"/>
      <c r="J1" s="80"/>
      <c r="K1" s="80"/>
      <c r="L1" s="51"/>
      <c r="M1" s="110"/>
      <c r="N1" s="111" t="s">
        <v>380</v>
      </c>
    </row>
    <row r="2" ht="34.5" customHeight="1" spans="1:14">
      <c r="A2" s="53" t="str">
        <f>"2025"&amp;"年部门政府购买服务预算表"</f>
        <v>2025年部门政府购买服务预算表</v>
      </c>
      <c r="B2" s="89"/>
      <c r="C2" s="68"/>
      <c r="D2" s="89"/>
      <c r="E2" s="89"/>
      <c r="F2" s="89"/>
      <c r="G2" s="89"/>
      <c r="H2" s="90"/>
      <c r="I2" s="89"/>
      <c r="J2" s="89"/>
      <c r="K2" s="89"/>
      <c r="L2" s="68"/>
      <c r="M2" s="90"/>
      <c r="N2" s="89"/>
    </row>
    <row r="3" ht="18.75" customHeight="1" spans="1:14">
      <c r="A3" s="77" t="str">
        <f>"单位名称："&amp;"临沧市临翔区南屏小学"</f>
        <v>单位名称：临沧市临翔区南屏小学</v>
      </c>
      <c r="B3" s="78"/>
      <c r="C3" s="91"/>
      <c r="D3" s="78"/>
      <c r="E3" s="78"/>
      <c r="F3" s="78"/>
      <c r="G3" s="78"/>
      <c r="H3" s="88"/>
      <c r="I3" s="80"/>
      <c r="J3" s="80"/>
      <c r="K3" s="80"/>
      <c r="L3" s="81"/>
      <c r="M3" s="112"/>
      <c r="N3" s="111" t="s">
        <v>192</v>
      </c>
    </row>
    <row r="4" ht="18.75" customHeight="1" spans="1:14">
      <c r="A4" s="14" t="s">
        <v>371</v>
      </c>
      <c r="B4" s="92" t="s">
        <v>381</v>
      </c>
      <c r="C4" s="93" t="s">
        <v>382</v>
      </c>
      <c r="D4" s="58" t="s">
        <v>213</v>
      </c>
      <c r="E4" s="58"/>
      <c r="F4" s="58"/>
      <c r="G4" s="58"/>
      <c r="H4" s="94"/>
      <c r="I4" s="58"/>
      <c r="J4" s="58"/>
      <c r="K4" s="58"/>
      <c r="L4" s="82"/>
      <c r="M4" s="94"/>
      <c r="N4" s="59"/>
    </row>
    <row r="5" ht="18.75" customHeight="1" spans="1:14">
      <c r="A5" s="20"/>
      <c r="B5" s="95"/>
      <c r="C5" s="96"/>
      <c r="D5" s="95" t="s">
        <v>56</v>
      </c>
      <c r="E5" s="95" t="s">
        <v>59</v>
      </c>
      <c r="F5" s="95" t="s">
        <v>377</v>
      </c>
      <c r="G5" s="95" t="s">
        <v>378</v>
      </c>
      <c r="H5" s="97" t="s">
        <v>379</v>
      </c>
      <c r="I5" s="113" t="s">
        <v>78</v>
      </c>
      <c r="J5" s="113"/>
      <c r="K5" s="113"/>
      <c r="L5" s="114"/>
      <c r="M5" s="115"/>
      <c r="N5" s="98"/>
    </row>
    <row r="6" ht="26.25" customHeight="1" spans="1:14">
      <c r="A6" s="23"/>
      <c r="B6" s="98"/>
      <c r="C6" s="99"/>
      <c r="D6" s="98"/>
      <c r="E6" s="98"/>
      <c r="F6" s="98"/>
      <c r="G6" s="98"/>
      <c r="H6" s="100"/>
      <c r="I6" s="98" t="s">
        <v>58</v>
      </c>
      <c r="J6" s="98" t="s">
        <v>65</v>
      </c>
      <c r="K6" s="98" t="s">
        <v>221</v>
      </c>
      <c r="L6" s="116" t="s">
        <v>67</v>
      </c>
      <c r="M6" s="100" t="s">
        <v>68</v>
      </c>
      <c r="N6" s="98" t="s">
        <v>69</v>
      </c>
    </row>
    <row r="7" ht="18.75" customHeight="1" spans="1:14">
      <c r="A7" s="101">
        <v>1</v>
      </c>
      <c r="B7" s="102">
        <v>2</v>
      </c>
      <c r="C7" s="103">
        <v>3</v>
      </c>
      <c r="D7" s="102">
        <v>4</v>
      </c>
      <c r="E7" s="101">
        <v>5</v>
      </c>
      <c r="F7" s="101">
        <v>6</v>
      </c>
      <c r="G7" s="101">
        <v>7</v>
      </c>
      <c r="H7" s="101">
        <v>8</v>
      </c>
      <c r="I7" s="101">
        <v>9</v>
      </c>
      <c r="J7" s="101">
        <v>10</v>
      </c>
      <c r="K7" s="101">
        <v>11</v>
      </c>
      <c r="L7" s="101">
        <v>12</v>
      </c>
      <c r="M7" s="101">
        <v>13</v>
      </c>
      <c r="N7" s="101">
        <v>14</v>
      </c>
    </row>
    <row r="8" ht="18.75" customHeight="1" spans="1:14">
      <c r="A8" s="104"/>
      <c r="B8" s="105"/>
      <c r="C8" s="106"/>
      <c r="D8" s="85"/>
      <c r="E8" s="31"/>
      <c r="F8" s="31"/>
      <c r="G8" s="31"/>
      <c r="H8" s="31"/>
      <c r="I8" s="31"/>
      <c r="J8" s="31"/>
      <c r="K8" s="31"/>
      <c r="L8" s="31"/>
      <c r="M8" s="31"/>
      <c r="N8" s="31"/>
    </row>
    <row r="9" ht="18.75" customHeight="1" spans="1:14">
      <c r="A9" s="104"/>
      <c r="B9" s="105"/>
      <c r="C9" s="106"/>
      <c r="D9" s="85"/>
      <c r="E9" s="31"/>
      <c r="F9" s="31"/>
      <c r="G9" s="31"/>
      <c r="H9" s="31"/>
      <c r="I9" s="31"/>
      <c r="J9" s="31"/>
      <c r="K9" s="31"/>
      <c r="L9" s="31"/>
      <c r="M9" s="31"/>
      <c r="N9" s="31"/>
    </row>
    <row r="10" ht="18.75" customHeight="1" spans="1:14">
      <c r="A10" s="107" t="s">
        <v>143</v>
      </c>
      <c r="B10" s="108"/>
      <c r="C10" s="109"/>
      <c r="D10" s="85"/>
      <c r="E10" s="31"/>
      <c r="F10" s="31"/>
      <c r="G10" s="31"/>
      <c r="H10" s="31"/>
      <c r="I10" s="31"/>
      <c r="J10" s="31"/>
      <c r="K10" s="31"/>
      <c r="L10" s="31"/>
      <c r="M10" s="31"/>
      <c r="N10" s="31"/>
    </row>
    <row r="11" ht="12.95" customHeight="1" spans="1:14">
      <c r="A11" s="49" t="s">
        <v>204</v>
      </c>
      <c r="B11" s="50"/>
      <c r="C11" s="50"/>
      <c r="D11" s="50"/>
      <c r="E11" s="50"/>
      <c r="F11" s="50"/>
      <c r="G11" s="50"/>
      <c r="H11" s="50"/>
      <c r="I11" s="50"/>
      <c r="J11" s="50"/>
      <c r="K11" s="50"/>
      <c r="L11" s="50"/>
      <c r="M11" s="50"/>
      <c r="N11" s="50"/>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0.393700787401575" right="0.393700787401575" top="0.511811023622047" bottom="0.511811023622047" header="0.31496062992126" footer="0.31496062992126"/>
  <pageSetup paperSize="9" scale="5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38"/>
  <sheetViews>
    <sheetView showZeros="0" workbookViewId="0">
      <selection activeCell="A9" sqref="A9:I9"/>
    </sheetView>
  </sheetViews>
  <sheetFormatPr defaultColWidth="9.16190476190476" defaultRowHeight="14.25" customHeight="1"/>
  <cols>
    <col min="1" max="1" width="37.6666666666667" customWidth="1"/>
    <col min="2" max="2" width="17.5047619047619" customWidth="1"/>
    <col min="3" max="3" width="17.5047619047619" style="1" customWidth="1"/>
    <col min="4" max="4" width="17.5047619047619" customWidth="1"/>
    <col min="5" max="9" width="15.6666666666667" customWidth="1"/>
  </cols>
  <sheetData>
    <row r="1" ht="15" customHeight="1" spans="1:9">
      <c r="A1" s="38"/>
      <c r="B1" s="38"/>
      <c r="C1" s="38"/>
      <c r="D1" s="75"/>
      <c r="G1" s="51"/>
      <c r="H1" s="51"/>
      <c r="I1" s="51" t="s">
        <v>383</v>
      </c>
    </row>
    <row r="2" ht="27.75" customHeight="1" spans="1:9">
      <c r="A2" s="76" t="str">
        <f>"2025"&amp;"年县对下转移支付预算表"</f>
        <v>2025年县对下转移支付预算表</v>
      </c>
      <c r="B2" s="8"/>
      <c r="C2" s="8"/>
      <c r="D2" s="8"/>
      <c r="E2" s="8"/>
      <c r="F2" s="8"/>
      <c r="G2" s="68"/>
      <c r="H2" s="68"/>
      <c r="I2" s="8"/>
    </row>
    <row r="3" ht="18.75" customHeight="1" spans="1:9">
      <c r="A3" s="77" t="str">
        <f>"单位名称："&amp;"临沧市临翔区南屏小学"</f>
        <v>单位名称：临沧市临翔区南屏小学</v>
      </c>
      <c r="B3" s="78"/>
      <c r="C3" s="78"/>
      <c r="D3" s="79"/>
      <c r="E3" s="80"/>
      <c r="G3" s="81"/>
      <c r="H3" s="81"/>
      <c r="I3" s="51" t="s">
        <v>192</v>
      </c>
    </row>
    <row r="4" ht="18.75" customHeight="1" spans="1:9">
      <c r="A4" s="39" t="s">
        <v>384</v>
      </c>
      <c r="B4" s="15" t="s">
        <v>213</v>
      </c>
      <c r="C4" s="16"/>
      <c r="D4" s="16"/>
      <c r="E4" s="15" t="s">
        <v>385</v>
      </c>
      <c r="F4" s="16"/>
      <c r="G4" s="82"/>
      <c r="H4" s="82"/>
      <c r="I4" s="17"/>
    </row>
    <row r="5" ht="18.75" customHeight="1" spans="1:9">
      <c r="A5" s="41"/>
      <c r="B5" s="40" t="s">
        <v>56</v>
      </c>
      <c r="C5" s="56" t="s">
        <v>59</v>
      </c>
      <c r="D5" s="83" t="s">
        <v>386</v>
      </c>
      <c r="E5" s="84" t="s">
        <v>387</v>
      </c>
      <c r="F5" s="84" t="s">
        <v>387</v>
      </c>
      <c r="G5" s="84" t="s">
        <v>387</v>
      </c>
      <c r="H5" s="84" t="s">
        <v>387</v>
      </c>
      <c r="I5" s="84" t="s">
        <v>387</v>
      </c>
    </row>
    <row r="6" ht="18.75" customHeight="1" spans="1:9">
      <c r="A6" s="84">
        <v>1</v>
      </c>
      <c r="B6" s="84">
        <v>2</v>
      </c>
      <c r="C6" s="24">
        <v>3</v>
      </c>
      <c r="D6" s="84">
        <v>4</v>
      </c>
      <c r="E6" s="84">
        <v>5</v>
      </c>
      <c r="F6" s="84">
        <v>6</v>
      </c>
      <c r="G6" s="84">
        <v>7</v>
      </c>
      <c r="H6" s="84">
        <v>8</v>
      </c>
      <c r="I6" s="84">
        <v>9</v>
      </c>
    </row>
    <row r="7" ht="18.75" customHeight="1" spans="1:9">
      <c r="A7" s="42"/>
      <c r="B7" s="85"/>
      <c r="C7" s="86"/>
      <c r="D7" s="85"/>
      <c r="E7" s="31"/>
      <c r="F7" s="31"/>
      <c r="G7" s="31"/>
      <c r="H7" s="31"/>
      <c r="I7" s="31"/>
    </row>
    <row r="8" ht="18.75" customHeight="1" spans="1:9">
      <c r="A8" s="42"/>
      <c r="B8" s="85"/>
      <c r="C8" s="86"/>
      <c r="D8" s="85"/>
      <c r="E8" s="31"/>
      <c r="F8" s="31"/>
      <c r="G8" s="31"/>
      <c r="H8" s="31"/>
      <c r="I8" s="31"/>
    </row>
    <row r="9" ht="15" customHeight="1" spans="1:9">
      <c r="A9" s="49" t="s">
        <v>388</v>
      </c>
      <c r="B9" s="50"/>
      <c r="C9" s="50"/>
      <c r="D9" s="50"/>
      <c r="E9" s="50"/>
      <c r="F9" s="50"/>
      <c r="G9" s="50"/>
      <c r="H9" s="50"/>
      <c r="I9" s="50"/>
    </row>
    <row r="10" customHeight="1" spans="2:4">
      <c r="B10" s="36"/>
      <c r="D10" s="36"/>
    </row>
    <row r="11" customHeight="1" spans="2:4">
      <c r="B11" s="36"/>
      <c r="D11" s="36"/>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6">
    <mergeCell ref="A2:I2"/>
    <mergeCell ref="A3:E3"/>
    <mergeCell ref="B4:D4"/>
    <mergeCell ref="E4:I4"/>
    <mergeCell ref="A9:I9"/>
    <mergeCell ref="A4:A5"/>
  </mergeCells>
  <printOptions horizontalCentered="1"/>
  <pageMargins left="0.393700787401575" right="0.393700787401575" top="0.511811023622047" bottom="0.511811023622047" header="0.31496062992126" footer="0.31496062992126"/>
  <pageSetup paperSize="9" scale="9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showZeros="0" workbookViewId="0">
      <selection activeCell="C16" sqref="C16"/>
    </sheetView>
  </sheetViews>
  <sheetFormatPr defaultColWidth="9.16190476190476" defaultRowHeight="12" customHeight="1"/>
  <cols>
    <col min="1" max="1" width="34.3333333333333" customWidth="1"/>
    <col min="2" max="2" width="29" customWidth="1"/>
    <col min="3" max="3" width="23.5047619047619" style="1" customWidth="1"/>
    <col min="4" max="5" width="23.5047619047619" customWidth="1"/>
    <col min="6" max="6" width="11.3333333333333" customWidth="1"/>
    <col min="7" max="7" width="25.1619047619048" customWidth="1"/>
    <col min="8" max="8" width="15.5047619047619" customWidth="1"/>
    <col min="9" max="9" width="13.5047619047619" customWidth="1"/>
    <col min="10" max="10" width="18.8285714285714" customWidth="1"/>
  </cols>
  <sheetData>
    <row r="1" ht="15" customHeight="1" spans="10:10">
      <c r="J1" s="51" t="s">
        <v>389</v>
      </c>
    </row>
    <row r="2" ht="36" customHeight="1" spans="1:10">
      <c r="A2" s="7" t="str">
        <f>"2025"&amp;"年县对下转移支付绩效目标表"</f>
        <v>2025年县对下转移支付绩效目标表</v>
      </c>
      <c r="B2" s="8"/>
      <c r="C2" s="8"/>
      <c r="D2" s="8"/>
      <c r="E2" s="8"/>
      <c r="F2" s="68"/>
      <c r="G2" s="8"/>
      <c r="H2" s="68"/>
      <c r="I2" s="68"/>
      <c r="J2" s="8"/>
    </row>
    <row r="3" ht="18.75" customHeight="1" spans="1:8">
      <c r="A3" s="9" t="str">
        <f>"单位名称："&amp;"临沧市临翔区南屏小学"</f>
        <v>单位名称：临沧市临翔区南屏小学</v>
      </c>
      <c r="B3" s="5"/>
      <c r="C3" s="5"/>
      <c r="D3" s="5"/>
      <c r="E3" s="5"/>
      <c r="F3" s="69"/>
      <c r="G3" s="5"/>
      <c r="H3" s="69"/>
    </row>
    <row r="4" ht="18.75" customHeight="1" spans="1:10">
      <c r="A4" s="61" t="s">
        <v>315</v>
      </c>
      <c r="B4" s="61" t="s">
        <v>316</v>
      </c>
      <c r="C4" s="62" t="s">
        <v>317</v>
      </c>
      <c r="D4" s="61" t="s">
        <v>318</v>
      </c>
      <c r="E4" s="61" t="s">
        <v>319</v>
      </c>
      <c r="F4" s="70" t="s">
        <v>320</v>
      </c>
      <c r="G4" s="61" t="s">
        <v>321</v>
      </c>
      <c r="H4" s="70" t="s">
        <v>322</v>
      </c>
      <c r="I4" s="70" t="s">
        <v>323</v>
      </c>
      <c r="J4" s="61" t="s">
        <v>324</v>
      </c>
    </row>
    <row r="5" ht="18.75" customHeight="1" spans="1:10">
      <c r="A5" s="61">
        <v>1</v>
      </c>
      <c r="B5" s="61">
        <v>2</v>
      </c>
      <c r="C5" s="62">
        <v>3</v>
      </c>
      <c r="D5" s="61">
        <v>4</v>
      </c>
      <c r="E5" s="61">
        <v>5</v>
      </c>
      <c r="F5" s="70">
        <v>6</v>
      </c>
      <c r="G5" s="61">
        <v>7</v>
      </c>
      <c r="H5" s="70">
        <v>8</v>
      </c>
      <c r="I5" s="70">
        <v>9</v>
      </c>
      <c r="J5" s="61">
        <v>10</v>
      </c>
    </row>
    <row r="6" ht="18.75" customHeight="1" spans="1:10">
      <c r="A6" s="27"/>
      <c r="B6" s="63"/>
      <c r="C6" s="71"/>
      <c r="D6" s="63"/>
      <c r="E6" s="72"/>
      <c r="F6" s="73"/>
      <c r="G6" s="72"/>
      <c r="H6" s="73"/>
      <c r="I6" s="73"/>
      <c r="J6" s="72"/>
    </row>
    <row r="7" ht="18.75" customHeight="1" spans="1:10">
      <c r="A7" s="27"/>
      <c r="B7" s="30"/>
      <c r="C7" s="32"/>
      <c r="D7" s="30"/>
      <c r="E7" s="27"/>
      <c r="F7" s="74"/>
      <c r="G7" s="27"/>
      <c r="H7" s="27"/>
      <c r="I7" s="27"/>
      <c r="J7" s="27"/>
    </row>
    <row r="8" ht="15.95" customHeight="1" spans="1:10">
      <c r="A8" s="49" t="s">
        <v>390</v>
      </c>
      <c r="B8" s="50"/>
      <c r="C8" s="50"/>
      <c r="D8" s="50"/>
      <c r="E8" s="50"/>
      <c r="F8" s="50"/>
      <c r="G8" s="50"/>
      <c r="H8" s="50"/>
      <c r="I8" s="50"/>
      <c r="J8" s="50"/>
    </row>
    <row r="9" customHeight="1" spans="2:4">
      <c r="B9" s="36"/>
      <c r="D9" s="36"/>
    </row>
    <row r="10" customHeight="1" spans="2:4">
      <c r="B10" s="36"/>
      <c r="D10" s="36"/>
    </row>
    <row r="11" customHeight="1" spans="2:4">
      <c r="B11" s="36"/>
      <c r="D11" s="36"/>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3">
    <mergeCell ref="A2:J2"/>
    <mergeCell ref="A3:H3"/>
    <mergeCell ref="A8:J8"/>
  </mergeCells>
  <printOptions horizontalCentered="1"/>
  <pageMargins left="0.393700787401575" right="0.393700787401575" top="0.511811023622047" bottom="0.511811023622047" header="0.31496062992126" footer="0.31496062992126"/>
  <pageSetup paperSize="9" scale="7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38"/>
  <sheetViews>
    <sheetView showZeros="0" workbookViewId="0">
      <selection activeCell="F43" sqref="F43"/>
    </sheetView>
  </sheetViews>
  <sheetFormatPr defaultColWidth="9.16190476190476" defaultRowHeight="12" customHeight="1" outlineLevelCol="7"/>
  <cols>
    <col min="1" max="1" width="29" customWidth="1"/>
    <col min="2" max="2" width="18.6666666666667" customWidth="1"/>
    <col min="3" max="3" width="24.8285714285714" style="1" customWidth="1"/>
    <col min="4" max="4" width="23.5047619047619" customWidth="1"/>
    <col min="5" max="5" width="17.8285714285714" customWidth="1"/>
    <col min="6" max="6" width="23.5047619047619" customWidth="1"/>
    <col min="7" max="7" width="25.1619047619048" customWidth="1"/>
    <col min="8" max="8" width="18.8285714285714" customWidth="1"/>
  </cols>
  <sheetData>
    <row r="1" ht="15" customHeight="1" spans="1:8">
      <c r="A1" s="2"/>
      <c r="B1" s="2"/>
      <c r="C1" s="3"/>
      <c r="D1" s="2"/>
      <c r="E1" s="2"/>
      <c r="F1" s="2"/>
      <c r="G1" s="2"/>
      <c r="H1" s="52" t="s">
        <v>391</v>
      </c>
    </row>
    <row r="2" ht="34.5" customHeight="1" spans="1:8">
      <c r="A2" s="53" t="str">
        <f>"2025"&amp;"年新增资产配置表"</f>
        <v>2025年新增资产配置表</v>
      </c>
      <c r="B2" s="8"/>
      <c r="C2" s="8"/>
      <c r="D2" s="8"/>
      <c r="E2" s="8"/>
      <c r="F2" s="8"/>
      <c r="G2" s="8"/>
      <c r="H2" s="8"/>
    </row>
    <row r="3" ht="18.75" customHeight="1" spans="1:8">
      <c r="A3" s="54" t="str">
        <f>"单位名称："&amp;"临沧市临翔区南屏小学"</f>
        <v>单位名称：临沧市临翔区南屏小学</v>
      </c>
      <c r="B3" s="10"/>
      <c r="C3" s="5"/>
      <c r="H3" s="55" t="s">
        <v>192</v>
      </c>
    </row>
    <row r="4" ht="18.75" customHeight="1" spans="1:8">
      <c r="A4" s="14" t="s">
        <v>206</v>
      </c>
      <c r="B4" s="14" t="s">
        <v>392</v>
      </c>
      <c r="C4" s="56" t="s">
        <v>393</v>
      </c>
      <c r="D4" s="14" t="s">
        <v>394</v>
      </c>
      <c r="E4" s="14" t="s">
        <v>395</v>
      </c>
      <c r="F4" s="57" t="s">
        <v>396</v>
      </c>
      <c r="G4" s="58"/>
      <c r="H4" s="59"/>
    </row>
    <row r="5" ht="18.75" customHeight="1" spans="1:8">
      <c r="A5" s="23"/>
      <c r="B5" s="23"/>
      <c r="C5" s="60"/>
      <c r="D5" s="23"/>
      <c r="E5" s="23"/>
      <c r="F5" s="61" t="s">
        <v>375</v>
      </c>
      <c r="G5" s="61" t="s">
        <v>397</v>
      </c>
      <c r="H5" s="61" t="s">
        <v>398</v>
      </c>
    </row>
    <row r="6" ht="18.75" customHeight="1" spans="1:8">
      <c r="A6" s="61">
        <v>1</v>
      </c>
      <c r="B6" s="61">
        <v>2</v>
      </c>
      <c r="C6" s="62">
        <v>3</v>
      </c>
      <c r="D6" s="61">
        <v>4</v>
      </c>
      <c r="E6" s="61">
        <v>5</v>
      </c>
      <c r="F6" s="61">
        <v>6</v>
      </c>
      <c r="G6" s="61">
        <v>7</v>
      </c>
      <c r="H6" s="61">
        <v>8</v>
      </c>
    </row>
    <row r="7" ht="18.75" customHeight="1" spans="1:8">
      <c r="A7" s="63"/>
      <c r="B7" s="64"/>
      <c r="C7" s="43"/>
      <c r="D7" s="44"/>
      <c r="E7" s="42"/>
      <c r="F7" s="65"/>
      <c r="G7" s="31"/>
      <c r="H7" s="31"/>
    </row>
    <row r="8" ht="18.75" customHeight="1" spans="1:8">
      <c r="A8" s="33" t="s">
        <v>56</v>
      </c>
      <c r="B8" s="66"/>
      <c r="C8" s="66"/>
      <c r="D8" s="66"/>
      <c r="E8" s="67"/>
      <c r="F8" s="65"/>
      <c r="G8" s="31"/>
      <c r="H8" s="31"/>
    </row>
    <row r="9" ht="15" customHeight="1" spans="1:8">
      <c r="A9" s="49" t="s">
        <v>399</v>
      </c>
      <c r="B9" s="50"/>
      <c r="C9" s="50"/>
      <c r="D9" s="50"/>
      <c r="E9" s="50"/>
      <c r="F9" s="50"/>
      <c r="G9" s="50"/>
      <c r="H9" s="50"/>
    </row>
    <row r="10" customHeight="1" spans="2:4">
      <c r="B10" s="36"/>
      <c r="D10" s="36"/>
    </row>
    <row r="11" customHeight="1" spans="2:4">
      <c r="B11" s="36"/>
      <c r="D11" s="36"/>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10">
    <mergeCell ref="A2:H2"/>
    <mergeCell ref="A3:C3"/>
    <mergeCell ref="F4:H4"/>
    <mergeCell ref="A8:E8"/>
    <mergeCell ref="A9:H9"/>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8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8"/>
  <sheetViews>
    <sheetView showZeros="0" workbookViewId="0">
      <selection activeCell="C17" sqref="C17"/>
    </sheetView>
  </sheetViews>
  <sheetFormatPr defaultColWidth="9.16190476190476" defaultRowHeight="14.25" customHeight="1"/>
  <cols>
    <col min="1" max="1" width="13.5047619047619" customWidth="1"/>
    <col min="2" max="2" width="43.8285714285714" customWidth="1"/>
    <col min="3" max="3" width="23.8285714285714" style="1" customWidth="1"/>
    <col min="4" max="4" width="11.1619047619048" customWidth="1"/>
    <col min="5" max="5" width="33.1619047619048" customWidth="1"/>
    <col min="6" max="6" width="9.82857142857143" customWidth="1"/>
    <col min="7" max="7" width="17.6666666666667" customWidth="1"/>
    <col min="8" max="11" width="15.5047619047619" customWidth="1"/>
  </cols>
  <sheetData>
    <row r="1" ht="15" customHeight="1" spans="4:11">
      <c r="D1" s="37"/>
      <c r="E1" s="37"/>
      <c r="F1" s="37"/>
      <c r="G1" s="37"/>
      <c r="H1" s="38"/>
      <c r="I1" s="38"/>
      <c r="J1" s="38"/>
      <c r="K1" s="51" t="s">
        <v>400</v>
      </c>
    </row>
    <row r="2" ht="42.75" customHeight="1" spans="1:11">
      <c r="A2" s="7" t="str">
        <f>"2025"&amp;"年转移支付补助项目支出预算表"</f>
        <v>2025年转移支付补助项目支出预算表</v>
      </c>
      <c r="B2" s="8"/>
      <c r="C2" s="8"/>
      <c r="D2" s="8"/>
      <c r="E2" s="8"/>
      <c r="F2" s="8"/>
      <c r="G2" s="8"/>
      <c r="H2" s="8"/>
      <c r="I2" s="8"/>
      <c r="J2" s="8"/>
      <c r="K2" s="8"/>
    </row>
    <row r="3" ht="18.75" customHeight="1" spans="1:11">
      <c r="A3" s="9" t="str">
        <f>"单位名称："&amp;"临沧市临翔区南屏小学"</f>
        <v>单位名称：临沧市临翔区南屏小学</v>
      </c>
      <c r="B3" s="10"/>
      <c r="C3" s="10"/>
      <c r="D3" s="10"/>
      <c r="E3" s="10"/>
      <c r="F3" s="10"/>
      <c r="G3" s="10"/>
      <c r="H3" s="11"/>
      <c r="I3" s="11"/>
      <c r="J3" s="11"/>
      <c r="K3" s="6" t="s">
        <v>192</v>
      </c>
    </row>
    <row r="4" ht="18.75" customHeight="1" spans="1:11">
      <c r="A4" s="12" t="s">
        <v>270</v>
      </c>
      <c r="B4" s="12" t="s">
        <v>208</v>
      </c>
      <c r="C4" s="13" t="s">
        <v>271</v>
      </c>
      <c r="D4" s="14" t="s">
        <v>209</v>
      </c>
      <c r="E4" s="14" t="s">
        <v>210</v>
      </c>
      <c r="F4" s="14" t="s">
        <v>272</v>
      </c>
      <c r="G4" s="14" t="s">
        <v>273</v>
      </c>
      <c r="H4" s="39" t="s">
        <v>56</v>
      </c>
      <c r="I4" s="15" t="s">
        <v>401</v>
      </c>
      <c r="J4" s="16"/>
      <c r="K4" s="17"/>
    </row>
    <row r="5" ht="18.75" customHeight="1" spans="1:11">
      <c r="A5" s="18"/>
      <c r="B5" s="18"/>
      <c r="C5" s="19"/>
      <c r="D5" s="20"/>
      <c r="E5" s="20"/>
      <c r="F5" s="20"/>
      <c r="G5" s="20"/>
      <c r="H5" s="40"/>
      <c r="I5" s="14" t="s">
        <v>59</v>
      </c>
      <c r="J5" s="14" t="s">
        <v>60</v>
      </c>
      <c r="K5" s="14" t="s">
        <v>61</v>
      </c>
    </row>
    <row r="6" ht="18.75" customHeight="1" spans="1:11">
      <c r="A6" s="21"/>
      <c r="B6" s="21"/>
      <c r="C6" s="22"/>
      <c r="D6" s="23"/>
      <c r="E6" s="23"/>
      <c r="F6" s="23"/>
      <c r="G6" s="23"/>
      <c r="H6" s="41"/>
      <c r="I6" s="23" t="s">
        <v>58</v>
      </c>
      <c r="J6" s="23"/>
      <c r="K6" s="23"/>
    </row>
    <row r="7" ht="18.75" customHeight="1" spans="1:11">
      <c r="A7" s="24">
        <v>1</v>
      </c>
      <c r="B7" s="25">
        <v>2</v>
      </c>
      <c r="C7" s="24">
        <v>3</v>
      </c>
      <c r="D7" s="25">
        <v>4</v>
      </c>
      <c r="E7" s="24">
        <v>5</v>
      </c>
      <c r="F7" s="24">
        <v>6</v>
      </c>
      <c r="G7" s="24">
        <v>7</v>
      </c>
      <c r="H7" s="24">
        <v>8</v>
      </c>
      <c r="I7" s="24">
        <v>9</v>
      </c>
      <c r="J7" s="26">
        <v>10</v>
      </c>
      <c r="K7" s="26">
        <v>11</v>
      </c>
    </row>
    <row r="8" ht="18.75" customHeight="1" spans="1:11">
      <c r="A8" s="42"/>
      <c r="B8" s="30"/>
      <c r="C8" s="43"/>
      <c r="D8" s="44"/>
      <c r="E8" s="42"/>
      <c r="F8" s="42"/>
      <c r="G8" s="42"/>
      <c r="H8" s="31"/>
      <c r="I8" s="31"/>
      <c r="J8" s="31"/>
      <c r="K8" s="31"/>
    </row>
    <row r="9" ht="18.75" customHeight="1" spans="1:11">
      <c r="A9" s="27"/>
      <c r="B9" s="30"/>
      <c r="C9" s="32"/>
      <c r="D9" s="30"/>
      <c r="E9" s="27"/>
      <c r="F9" s="27"/>
      <c r="G9" s="27"/>
      <c r="H9" s="31"/>
      <c r="I9" s="31"/>
      <c r="J9" s="31"/>
      <c r="K9" s="31"/>
    </row>
    <row r="10" ht="18.75" customHeight="1" spans="1:11">
      <c r="A10" s="45" t="s">
        <v>143</v>
      </c>
      <c r="B10" s="46"/>
      <c r="C10" s="46"/>
      <c r="D10" s="46"/>
      <c r="E10" s="47"/>
      <c r="F10" s="47"/>
      <c r="G10" s="48"/>
      <c r="H10" s="31"/>
      <c r="I10" s="31"/>
      <c r="J10" s="31"/>
      <c r="K10" s="31"/>
    </row>
    <row r="11" ht="16.5" customHeight="1" spans="1:11">
      <c r="A11" s="49" t="s">
        <v>204</v>
      </c>
      <c r="B11" s="50"/>
      <c r="C11" s="50"/>
      <c r="D11" s="50"/>
      <c r="E11" s="50"/>
      <c r="F11" s="50"/>
      <c r="G11" s="50"/>
      <c r="H11" s="50"/>
      <c r="I11" s="50"/>
      <c r="J11" s="50"/>
      <c r="K11" s="50"/>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3700787401575" right="0.393700787401575" top="0.511811023622047" bottom="0.511811023622047" header="0.31496062992126" footer="0.31496062992126"/>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tabSelected="1" workbookViewId="0">
      <selection activeCell="E32" sqref="E32"/>
    </sheetView>
  </sheetViews>
  <sheetFormatPr defaultColWidth="9.16190476190476" defaultRowHeight="14.25" customHeight="1" outlineLevelCol="6"/>
  <cols>
    <col min="1" max="1" width="29.5047619047619" customWidth="1"/>
    <col min="2" max="2" width="23.1619047619048" customWidth="1"/>
    <col min="3" max="3" width="31.5047619047619" style="1" customWidth="1"/>
    <col min="4" max="4" width="20.5047619047619" customWidth="1"/>
    <col min="5" max="7" width="23.8285714285714" customWidth="1"/>
  </cols>
  <sheetData>
    <row r="1" ht="15" customHeight="1" spans="1:7">
      <c r="A1" s="2"/>
      <c r="B1" s="2"/>
      <c r="C1" s="3"/>
      <c r="D1" s="4"/>
      <c r="E1" s="5"/>
      <c r="F1" s="5"/>
      <c r="G1" s="6" t="s">
        <v>402</v>
      </c>
    </row>
    <row r="2" ht="36.75" customHeight="1" spans="1:7">
      <c r="A2" s="7" t="str">
        <f>"2025"&amp;"年部门项目中期规划预算表"</f>
        <v>2025年部门项目中期规划预算表</v>
      </c>
      <c r="B2" s="8"/>
      <c r="C2" s="8"/>
      <c r="D2" s="8"/>
      <c r="E2" s="8"/>
      <c r="F2" s="8"/>
      <c r="G2" s="8"/>
    </row>
    <row r="3" ht="18.75" customHeight="1" spans="1:7">
      <c r="A3" s="9" t="str">
        <f>"单位名称："&amp;"临沧市临翔区南屏小学"</f>
        <v>单位名称：临沧市临翔区南屏小学</v>
      </c>
      <c r="B3" s="10"/>
      <c r="C3" s="10"/>
      <c r="D3" s="10"/>
      <c r="E3" s="11"/>
      <c r="F3" s="11"/>
      <c r="G3" s="6" t="s">
        <v>192</v>
      </c>
    </row>
    <row r="4" ht="18.75" customHeight="1" spans="1:7">
      <c r="A4" s="12" t="s">
        <v>271</v>
      </c>
      <c r="B4" s="12" t="s">
        <v>270</v>
      </c>
      <c r="C4" s="13" t="s">
        <v>208</v>
      </c>
      <c r="D4" s="14" t="s">
        <v>403</v>
      </c>
      <c r="E4" s="15" t="s">
        <v>59</v>
      </c>
      <c r="F4" s="16"/>
      <c r="G4" s="17"/>
    </row>
    <row r="5" ht="18.75" customHeight="1" spans="1:7">
      <c r="A5" s="18"/>
      <c r="B5" s="18"/>
      <c r="C5" s="19"/>
      <c r="D5" s="20"/>
      <c r="E5" s="12" t="str">
        <f>"2025"&amp;"年"</f>
        <v>2025年</v>
      </c>
      <c r="F5" s="12" t="str">
        <f>"2025"+1&amp;"年"</f>
        <v>2026年</v>
      </c>
      <c r="G5" s="14" t="str">
        <f>"2025"+2&amp;"年"</f>
        <v>2027年</v>
      </c>
    </row>
    <row r="6" ht="18.75" customHeight="1" spans="1:7">
      <c r="A6" s="21"/>
      <c r="B6" s="21"/>
      <c r="C6" s="22"/>
      <c r="D6" s="23"/>
      <c r="E6" s="21" t="s">
        <v>58</v>
      </c>
      <c r="F6" s="21"/>
      <c r="G6" s="23"/>
    </row>
    <row r="7" ht="18.75" customHeight="1" spans="1:7">
      <c r="A7" s="24">
        <v>1</v>
      </c>
      <c r="B7" s="25">
        <v>2</v>
      </c>
      <c r="C7" s="24">
        <v>3</v>
      </c>
      <c r="D7" s="25">
        <v>4</v>
      </c>
      <c r="E7" s="24">
        <v>5</v>
      </c>
      <c r="F7" s="24">
        <v>6</v>
      </c>
      <c r="G7" s="26">
        <v>7</v>
      </c>
    </row>
    <row r="8" ht="18.75" customHeight="1" spans="1:7">
      <c r="A8" s="27" t="s">
        <v>71</v>
      </c>
      <c r="B8" s="28"/>
      <c r="C8" s="29"/>
      <c r="D8" s="30"/>
      <c r="E8" s="31">
        <v>20000</v>
      </c>
      <c r="F8" s="31"/>
      <c r="G8" s="31"/>
    </row>
    <row r="9" ht="18.75" customHeight="1" spans="1:7">
      <c r="A9" s="27"/>
      <c r="B9" s="32" t="s">
        <v>404</v>
      </c>
      <c r="C9" s="32" t="s">
        <v>301</v>
      </c>
      <c r="D9" s="32" t="s">
        <v>405</v>
      </c>
      <c r="E9" s="31">
        <v>20000</v>
      </c>
      <c r="F9" s="31"/>
      <c r="G9" s="31"/>
    </row>
    <row r="10" ht="18.75" customHeight="1" spans="1:7">
      <c r="A10" s="33" t="s">
        <v>56</v>
      </c>
      <c r="B10" s="34" t="s">
        <v>406</v>
      </c>
      <c r="C10" s="34"/>
      <c r="D10" s="35"/>
      <c r="E10" s="31">
        <v>20000</v>
      </c>
      <c r="F10" s="31"/>
      <c r="G10" s="31"/>
    </row>
    <row r="11" customHeight="1" spans="2:4">
      <c r="B11" s="36"/>
      <c r="D11" s="36"/>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93700787401575" right="0.393700787401575" top="0.511811023622047" bottom="0.511811023622047" header="0.31496062992126" footer="0.31496062992126"/>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8"/>
  <sheetViews>
    <sheetView showZeros="0" workbookViewId="0">
      <selection activeCell="F14" sqref="F14"/>
    </sheetView>
  </sheetViews>
  <sheetFormatPr defaultColWidth="9.16190476190476" defaultRowHeight="14.25" customHeight="1"/>
  <cols>
    <col min="1" max="1" width="10.3333333333333" customWidth="1"/>
    <col min="2" max="2" width="35.3333333333333" customWidth="1"/>
    <col min="3" max="3" width="20.5047619047619" style="1" customWidth="1"/>
    <col min="4" max="5" width="20.5047619047619" customWidth="1"/>
    <col min="6" max="8" width="9.16190476190476" customWidth="1"/>
    <col min="9" max="9" width="20.5047619047619" customWidth="1"/>
    <col min="10" max="13" width="8.33333333333333" customWidth="1"/>
    <col min="14" max="14" width="18.1619047619048" customWidth="1"/>
    <col min="15" max="17" width="17" customWidth="1"/>
    <col min="18" max="19" width="8.66666666666667" customWidth="1"/>
  </cols>
  <sheetData>
    <row r="1" ht="15" customHeight="1" spans="10:19">
      <c r="J1" s="264"/>
      <c r="O1" s="87"/>
      <c r="P1" s="87"/>
      <c r="Q1" s="87"/>
      <c r="R1" s="87"/>
      <c r="S1" s="51" t="s">
        <v>53</v>
      </c>
    </row>
    <row r="2" ht="57.75" customHeight="1" spans="1:19">
      <c r="A2" s="172" t="str">
        <f>"2025"&amp;"年部门收入预算表"</f>
        <v>2025年部门收入预算表</v>
      </c>
      <c r="B2" s="256"/>
      <c r="C2" s="256"/>
      <c r="D2" s="256"/>
      <c r="E2" s="256"/>
      <c r="F2" s="256"/>
      <c r="G2" s="256"/>
      <c r="H2" s="256"/>
      <c r="I2" s="256"/>
      <c r="J2" s="256"/>
      <c r="K2" s="256"/>
      <c r="L2" s="256"/>
      <c r="M2" s="256"/>
      <c r="N2" s="256"/>
      <c r="O2" s="265"/>
      <c r="P2" s="265"/>
      <c r="Q2" s="265"/>
      <c r="R2" s="265"/>
      <c r="S2" s="265"/>
    </row>
    <row r="3" ht="18.75" customHeight="1" spans="1:19">
      <c r="A3" s="54" t="str">
        <f>"单位名称："&amp;"临沧市临翔区南屏小学"</f>
        <v>单位名称：临沧市临翔区南屏小学</v>
      </c>
      <c r="B3" s="117"/>
      <c r="C3" s="117"/>
      <c r="D3" s="117"/>
      <c r="E3" s="117"/>
      <c r="F3" s="117"/>
      <c r="G3" s="117"/>
      <c r="H3" s="117"/>
      <c r="I3" s="117"/>
      <c r="J3" s="91"/>
      <c r="K3" s="117"/>
      <c r="L3" s="117"/>
      <c r="M3" s="117"/>
      <c r="N3" s="117"/>
      <c r="O3" s="91"/>
      <c r="P3" s="91"/>
      <c r="Q3" s="91"/>
      <c r="R3" s="91"/>
      <c r="S3" s="51" t="s">
        <v>1</v>
      </c>
    </row>
    <row r="4" ht="18.75" customHeight="1" spans="1:19">
      <c r="A4" s="13" t="s">
        <v>54</v>
      </c>
      <c r="B4" s="93" t="s">
        <v>55</v>
      </c>
      <c r="C4" s="93" t="s">
        <v>56</v>
      </c>
      <c r="D4" s="257" t="s">
        <v>57</v>
      </c>
      <c r="E4" s="258"/>
      <c r="F4" s="258"/>
      <c r="G4" s="258"/>
      <c r="H4" s="258"/>
      <c r="I4" s="258"/>
      <c r="J4" s="266"/>
      <c r="K4" s="258"/>
      <c r="L4" s="258"/>
      <c r="M4" s="258"/>
      <c r="N4" s="267"/>
      <c r="O4" s="257" t="s">
        <v>46</v>
      </c>
      <c r="P4" s="257"/>
      <c r="Q4" s="257"/>
      <c r="R4" s="257"/>
      <c r="S4" s="270"/>
    </row>
    <row r="5" ht="18.75" customHeight="1" spans="1:19">
      <c r="A5" s="155"/>
      <c r="B5" s="259"/>
      <c r="C5" s="259"/>
      <c r="D5" s="96" t="s">
        <v>58</v>
      </c>
      <c r="E5" s="96" t="s">
        <v>59</v>
      </c>
      <c r="F5" s="96" t="s">
        <v>60</v>
      </c>
      <c r="G5" s="96" t="s">
        <v>61</v>
      </c>
      <c r="H5" s="96" t="s">
        <v>62</v>
      </c>
      <c r="I5" s="268" t="s">
        <v>63</v>
      </c>
      <c r="J5" s="268"/>
      <c r="K5" s="268"/>
      <c r="L5" s="268"/>
      <c r="M5" s="268"/>
      <c r="N5" s="122"/>
      <c r="O5" s="96" t="s">
        <v>58</v>
      </c>
      <c r="P5" s="96" t="s">
        <v>59</v>
      </c>
      <c r="Q5" s="96" t="s">
        <v>60</v>
      </c>
      <c r="R5" s="96" t="s">
        <v>61</v>
      </c>
      <c r="S5" s="96" t="s">
        <v>64</v>
      </c>
    </row>
    <row r="6" ht="18.75" customHeight="1" spans="1:19">
      <c r="A6" s="60"/>
      <c r="B6" s="120"/>
      <c r="C6" s="120"/>
      <c r="D6" s="122"/>
      <c r="E6" s="122"/>
      <c r="F6" s="122"/>
      <c r="G6" s="122"/>
      <c r="H6" s="122"/>
      <c r="I6" s="120" t="s">
        <v>58</v>
      </c>
      <c r="J6" s="120" t="s">
        <v>65</v>
      </c>
      <c r="K6" s="120" t="s">
        <v>66</v>
      </c>
      <c r="L6" s="120" t="s">
        <v>67</v>
      </c>
      <c r="M6" s="120" t="s">
        <v>68</v>
      </c>
      <c r="N6" s="120" t="s">
        <v>69</v>
      </c>
      <c r="O6" s="269"/>
      <c r="P6" s="269"/>
      <c r="Q6" s="269"/>
      <c r="R6" s="269"/>
      <c r="S6" s="122"/>
    </row>
    <row r="7" ht="18.75" customHeight="1" spans="1:19">
      <c r="A7" s="24">
        <v>1</v>
      </c>
      <c r="B7" s="25">
        <v>2</v>
      </c>
      <c r="C7" s="24">
        <v>3</v>
      </c>
      <c r="D7" s="25">
        <v>4</v>
      </c>
      <c r="E7" s="24">
        <v>5</v>
      </c>
      <c r="F7" s="24">
        <v>6</v>
      </c>
      <c r="G7" s="24">
        <v>7</v>
      </c>
      <c r="H7" s="24">
        <v>8</v>
      </c>
      <c r="I7" s="24">
        <v>9</v>
      </c>
      <c r="J7" s="24">
        <v>10</v>
      </c>
      <c r="K7" s="24">
        <v>11</v>
      </c>
      <c r="L7" s="24">
        <v>12</v>
      </c>
      <c r="M7" s="24">
        <v>13</v>
      </c>
      <c r="N7" s="24">
        <v>14</v>
      </c>
      <c r="O7" s="24">
        <v>15</v>
      </c>
      <c r="P7" s="24">
        <v>16</v>
      </c>
      <c r="Q7" s="24">
        <v>17</v>
      </c>
      <c r="R7" s="24">
        <v>18</v>
      </c>
      <c r="S7" s="24">
        <v>19</v>
      </c>
    </row>
    <row r="8" ht="18.75" customHeight="1" spans="1:19">
      <c r="A8" s="260" t="s">
        <v>70</v>
      </c>
      <c r="B8" s="261" t="s">
        <v>71</v>
      </c>
      <c r="C8" s="233">
        <v>40286110.97</v>
      </c>
      <c r="D8" s="233">
        <v>38144962.22</v>
      </c>
      <c r="E8" s="233">
        <v>34144962.22</v>
      </c>
      <c r="F8" s="233"/>
      <c r="G8" s="233"/>
      <c r="H8" s="233"/>
      <c r="I8" s="233">
        <v>4000000</v>
      </c>
      <c r="J8" s="233"/>
      <c r="K8" s="233"/>
      <c r="L8" s="233"/>
      <c r="M8" s="233"/>
      <c r="N8" s="233">
        <v>4000000</v>
      </c>
      <c r="O8" s="233">
        <v>2141148.75</v>
      </c>
      <c r="P8" s="233">
        <v>2106543.65</v>
      </c>
      <c r="Q8" s="233">
        <v>34605.1</v>
      </c>
      <c r="R8" s="233"/>
      <c r="S8" s="233"/>
    </row>
    <row r="9" ht="18.75" customHeight="1" spans="1:19">
      <c r="A9" s="262" t="s">
        <v>56</v>
      </c>
      <c r="B9" s="263"/>
      <c r="C9" s="233">
        <v>40286110.97</v>
      </c>
      <c r="D9" s="233">
        <v>38144962.22</v>
      </c>
      <c r="E9" s="233">
        <v>34144962.22</v>
      </c>
      <c r="F9" s="233"/>
      <c r="G9" s="233"/>
      <c r="H9" s="233"/>
      <c r="I9" s="233">
        <v>4000000</v>
      </c>
      <c r="J9" s="233"/>
      <c r="K9" s="233"/>
      <c r="L9" s="233"/>
      <c r="M9" s="233"/>
      <c r="N9" s="233">
        <v>4000000</v>
      </c>
      <c r="O9" s="233">
        <v>2141148.75</v>
      </c>
      <c r="P9" s="233">
        <v>2106543.65</v>
      </c>
      <c r="Q9" s="233">
        <v>34605.1</v>
      </c>
      <c r="R9" s="233"/>
      <c r="S9" s="233"/>
    </row>
    <row r="10" customHeight="1" spans="2:4">
      <c r="B10" s="36"/>
      <c r="D10" s="36"/>
    </row>
    <row r="11" customHeight="1" spans="2:4">
      <c r="B11" s="36"/>
      <c r="D11" s="36"/>
    </row>
    <row r="12" customHeight="1" spans="2:4">
      <c r="B12" s="36"/>
      <c r="D12" s="36"/>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700787401575" right="0.393700787401575" top="0.511811023622047" bottom="0.511811023622047" header="0.31496062992126" footer="0.31496062992126"/>
  <pageSetup paperSize="9" scale="5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showZeros="0" topLeftCell="B13" workbookViewId="0">
      <selection activeCell="E33" sqref="E33"/>
    </sheetView>
  </sheetViews>
  <sheetFormatPr defaultColWidth="9.16190476190476" defaultRowHeight="14.25" customHeight="1"/>
  <cols>
    <col min="1" max="1" width="14.3333333333333" customWidth="1"/>
    <col min="2" max="2" width="37.6666666666667" customWidth="1"/>
    <col min="3" max="3" width="19.1619047619048" style="1" customWidth="1"/>
    <col min="4" max="4" width="23.3333333333333" customWidth="1"/>
    <col min="5" max="6" width="19.1619047619048" style="209" customWidth="1"/>
    <col min="7" max="7" width="11.5047619047619" customWidth="1"/>
    <col min="8" max="9" width="5.66666666666667" customWidth="1"/>
    <col min="10" max="10" width="19" customWidth="1"/>
    <col min="11" max="14" width="6.33333333333333" customWidth="1"/>
    <col min="15" max="15" width="19" customWidth="1"/>
  </cols>
  <sheetData>
    <row r="1" ht="15" customHeight="1" spans="1:15">
      <c r="A1" s="2"/>
      <c r="B1" s="2"/>
      <c r="C1" s="3"/>
      <c r="D1" s="243"/>
      <c r="E1" s="244"/>
      <c r="F1" s="244"/>
      <c r="G1" s="2"/>
      <c r="H1" s="243"/>
      <c r="I1" s="2"/>
      <c r="J1" s="243"/>
      <c r="K1" s="2"/>
      <c r="L1" s="2"/>
      <c r="M1" s="2"/>
      <c r="N1" s="2"/>
      <c r="O1" s="52" t="s">
        <v>72</v>
      </c>
    </row>
    <row r="2" ht="42" customHeight="1" spans="1:15">
      <c r="A2" s="7" t="str">
        <f>"2025"&amp;"年部门支出预算表"</f>
        <v>2025年部门支出预算表</v>
      </c>
      <c r="B2" s="245"/>
      <c r="C2" s="245"/>
      <c r="D2" s="245"/>
      <c r="E2" s="245"/>
      <c r="F2" s="245"/>
      <c r="G2" s="245"/>
      <c r="H2" s="245"/>
      <c r="I2" s="245"/>
      <c r="J2" s="245"/>
      <c r="K2" s="245"/>
      <c r="L2" s="245"/>
      <c r="M2" s="245"/>
      <c r="N2" s="245"/>
      <c r="O2" s="245"/>
    </row>
    <row r="3" ht="18.75" customHeight="1" spans="1:15">
      <c r="A3" s="246" t="str">
        <f>"单位名称："&amp;"临沧市临翔区南屏小学"</f>
        <v>单位名称：临沧市临翔区南屏小学</v>
      </c>
      <c r="B3" s="247"/>
      <c r="C3" s="80"/>
      <c r="D3" s="38"/>
      <c r="E3" s="80"/>
      <c r="F3" s="80"/>
      <c r="G3" s="80"/>
      <c r="H3" s="38"/>
      <c r="I3" s="80"/>
      <c r="J3" s="38"/>
      <c r="K3" s="80"/>
      <c r="L3" s="80"/>
      <c r="M3" s="255"/>
      <c r="N3" s="255"/>
      <c r="O3" s="52" t="s">
        <v>1</v>
      </c>
    </row>
    <row r="4" ht="18.75" customHeight="1" spans="1:15">
      <c r="A4" s="12" t="s">
        <v>73</v>
      </c>
      <c r="B4" s="12" t="s">
        <v>74</v>
      </c>
      <c r="C4" s="13" t="s">
        <v>56</v>
      </c>
      <c r="D4" s="15" t="s">
        <v>59</v>
      </c>
      <c r="E4" s="94" t="s">
        <v>75</v>
      </c>
      <c r="F4" s="193" t="s">
        <v>76</v>
      </c>
      <c r="G4" s="12" t="s">
        <v>60</v>
      </c>
      <c r="H4" s="12" t="s">
        <v>61</v>
      </c>
      <c r="I4" s="12" t="s">
        <v>77</v>
      </c>
      <c r="J4" s="15" t="s">
        <v>78</v>
      </c>
      <c r="K4" s="16"/>
      <c r="L4" s="16"/>
      <c r="M4" s="16"/>
      <c r="N4" s="16"/>
      <c r="O4" s="17"/>
    </row>
    <row r="5" ht="30" customHeight="1" spans="1:15">
      <c r="A5" s="23"/>
      <c r="B5" s="23"/>
      <c r="C5" s="60"/>
      <c r="D5" s="84" t="s">
        <v>58</v>
      </c>
      <c r="E5" s="248" t="s">
        <v>75</v>
      </c>
      <c r="F5" s="248" t="s">
        <v>76</v>
      </c>
      <c r="G5" s="23"/>
      <c r="H5" s="23"/>
      <c r="I5" s="23"/>
      <c r="J5" s="84" t="s">
        <v>58</v>
      </c>
      <c r="K5" s="61" t="s">
        <v>79</v>
      </c>
      <c r="L5" s="61" t="s">
        <v>80</v>
      </c>
      <c r="M5" s="61" t="s">
        <v>81</v>
      </c>
      <c r="N5" s="61" t="s">
        <v>82</v>
      </c>
      <c r="O5" s="61" t="s">
        <v>83</v>
      </c>
    </row>
    <row r="6" ht="18.75" customHeight="1" spans="1:15">
      <c r="A6" s="150">
        <v>1</v>
      </c>
      <c r="B6" s="150">
        <v>2</v>
      </c>
      <c r="C6" s="24">
        <v>3</v>
      </c>
      <c r="D6" s="84">
        <v>4</v>
      </c>
      <c r="E6" s="203">
        <v>5</v>
      </c>
      <c r="F6" s="203">
        <v>6</v>
      </c>
      <c r="G6" s="84">
        <v>7</v>
      </c>
      <c r="H6" s="84">
        <v>8</v>
      </c>
      <c r="I6" s="84">
        <v>9</v>
      </c>
      <c r="J6" s="84">
        <v>10</v>
      </c>
      <c r="K6" s="84">
        <v>11</v>
      </c>
      <c r="L6" s="84">
        <v>12</v>
      </c>
      <c r="M6" s="84">
        <v>13</v>
      </c>
      <c r="N6" s="84">
        <v>14</v>
      </c>
      <c r="O6" s="84">
        <v>15</v>
      </c>
    </row>
    <row r="7" ht="18.75" customHeight="1" spans="1:15">
      <c r="A7" s="184" t="s">
        <v>84</v>
      </c>
      <c r="B7" s="249" t="s">
        <v>85</v>
      </c>
      <c r="C7" s="86">
        <v>29199522.29</v>
      </c>
      <c r="D7" s="86">
        <v>25199522.29</v>
      </c>
      <c r="E7" s="86">
        <v>23072978.64</v>
      </c>
      <c r="F7" s="86">
        <v>2126543.65</v>
      </c>
      <c r="G7" s="86"/>
      <c r="H7" s="86"/>
      <c r="I7" s="86"/>
      <c r="J7" s="86">
        <v>4000000</v>
      </c>
      <c r="K7" s="86"/>
      <c r="L7" s="86"/>
      <c r="M7" s="86"/>
      <c r="N7" s="86"/>
      <c r="O7" s="86">
        <v>4000000</v>
      </c>
    </row>
    <row r="8" ht="18.75" customHeight="1" spans="1:15">
      <c r="A8" s="250" t="s">
        <v>86</v>
      </c>
      <c r="B8" s="279" t="s">
        <v>87</v>
      </c>
      <c r="C8" s="86">
        <v>60000</v>
      </c>
      <c r="D8" s="86">
        <v>60000</v>
      </c>
      <c r="E8" s="86"/>
      <c r="F8" s="86">
        <v>60000</v>
      </c>
      <c r="G8" s="86"/>
      <c r="H8" s="86"/>
      <c r="I8" s="86"/>
      <c r="J8" s="86"/>
      <c r="K8" s="86"/>
      <c r="L8" s="86"/>
      <c r="M8" s="86"/>
      <c r="N8" s="86"/>
      <c r="O8" s="86"/>
    </row>
    <row r="9" ht="18.75" customHeight="1" spans="1:15">
      <c r="A9" s="252" t="s">
        <v>88</v>
      </c>
      <c r="B9" s="280" t="s">
        <v>89</v>
      </c>
      <c r="C9" s="86">
        <v>60000</v>
      </c>
      <c r="D9" s="86">
        <v>60000</v>
      </c>
      <c r="E9" s="86"/>
      <c r="F9" s="86">
        <v>60000</v>
      </c>
      <c r="G9" s="86"/>
      <c r="H9" s="86"/>
      <c r="I9" s="86"/>
      <c r="J9" s="86"/>
      <c r="K9" s="86"/>
      <c r="L9" s="86"/>
      <c r="M9" s="86"/>
      <c r="N9" s="86"/>
      <c r="O9" s="86"/>
    </row>
    <row r="10" ht="18.75" customHeight="1" spans="1:15">
      <c r="A10" s="250" t="s">
        <v>90</v>
      </c>
      <c r="B10" s="279" t="s">
        <v>91</v>
      </c>
      <c r="C10" s="86">
        <v>29048579.29</v>
      </c>
      <c r="D10" s="86">
        <v>25048579.29</v>
      </c>
      <c r="E10" s="86">
        <v>23072978.64</v>
      </c>
      <c r="F10" s="86">
        <v>1975600.65</v>
      </c>
      <c r="G10" s="86"/>
      <c r="H10" s="86"/>
      <c r="I10" s="86"/>
      <c r="J10" s="86">
        <v>4000000</v>
      </c>
      <c r="K10" s="86"/>
      <c r="L10" s="86"/>
      <c r="M10" s="86"/>
      <c r="N10" s="86"/>
      <c r="O10" s="86">
        <v>4000000</v>
      </c>
    </row>
    <row r="11" ht="18.75" customHeight="1" spans="1:15">
      <c r="A11" s="252" t="s">
        <v>92</v>
      </c>
      <c r="B11" s="280" t="s">
        <v>93</v>
      </c>
      <c r="C11" s="86">
        <v>24905859.29</v>
      </c>
      <c r="D11" s="86">
        <v>24905859.29</v>
      </c>
      <c r="E11" s="86">
        <v>23072978.64</v>
      </c>
      <c r="F11" s="86">
        <v>1832880.65</v>
      </c>
      <c r="G11" s="86"/>
      <c r="H11" s="86"/>
      <c r="I11" s="86"/>
      <c r="J11" s="86"/>
      <c r="K11" s="86"/>
      <c r="L11" s="86"/>
      <c r="M11" s="86"/>
      <c r="N11" s="86"/>
      <c r="O11" s="86"/>
    </row>
    <row r="12" ht="18.75" customHeight="1" spans="1:15">
      <c r="A12" s="252" t="s">
        <v>94</v>
      </c>
      <c r="B12" s="280" t="s">
        <v>95</v>
      </c>
      <c r="C12" s="86">
        <v>4142720</v>
      </c>
      <c r="D12" s="86">
        <v>142720</v>
      </c>
      <c r="E12" s="86"/>
      <c r="F12" s="86">
        <v>142720</v>
      </c>
      <c r="G12" s="86"/>
      <c r="H12" s="86"/>
      <c r="I12" s="86"/>
      <c r="J12" s="86">
        <v>4000000</v>
      </c>
      <c r="K12" s="86"/>
      <c r="L12" s="86"/>
      <c r="M12" s="86"/>
      <c r="N12" s="86"/>
      <c r="O12" s="86">
        <v>4000000</v>
      </c>
    </row>
    <row r="13" ht="18.75" customHeight="1" spans="1:15">
      <c r="A13" s="250" t="s">
        <v>96</v>
      </c>
      <c r="B13" s="279" t="s">
        <v>97</v>
      </c>
      <c r="C13" s="86">
        <v>943</v>
      </c>
      <c r="D13" s="86">
        <v>943</v>
      </c>
      <c r="E13" s="86"/>
      <c r="F13" s="86">
        <v>943</v>
      </c>
      <c r="G13" s="86"/>
      <c r="H13" s="86"/>
      <c r="I13" s="86"/>
      <c r="J13" s="86"/>
      <c r="K13" s="86"/>
      <c r="L13" s="86"/>
      <c r="M13" s="86"/>
      <c r="N13" s="86"/>
      <c r="O13" s="86"/>
    </row>
    <row r="14" ht="18.75" customHeight="1" spans="1:15">
      <c r="A14" s="252" t="s">
        <v>98</v>
      </c>
      <c r="B14" s="280" t="s">
        <v>99</v>
      </c>
      <c r="C14" s="86">
        <v>943</v>
      </c>
      <c r="D14" s="86">
        <v>943</v>
      </c>
      <c r="E14" s="86"/>
      <c r="F14" s="86">
        <v>943</v>
      </c>
      <c r="G14" s="86"/>
      <c r="H14" s="86"/>
      <c r="I14" s="86"/>
      <c r="J14" s="86"/>
      <c r="K14" s="86"/>
      <c r="L14" s="86"/>
      <c r="M14" s="86"/>
      <c r="N14" s="86"/>
      <c r="O14" s="86"/>
    </row>
    <row r="15" ht="18.75" customHeight="1" spans="1:15">
      <c r="A15" s="250" t="s">
        <v>100</v>
      </c>
      <c r="B15" s="279" t="s">
        <v>101</v>
      </c>
      <c r="C15" s="86">
        <v>20000</v>
      </c>
      <c r="D15" s="86">
        <v>20000</v>
      </c>
      <c r="E15" s="86"/>
      <c r="F15" s="86">
        <v>20000</v>
      </c>
      <c r="G15" s="86"/>
      <c r="H15" s="86"/>
      <c r="I15" s="86"/>
      <c r="J15" s="86"/>
      <c r="K15" s="86"/>
      <c r="L15" s="86"/>
      <c r="M15" s="86"/>
      <c r="N15" s="86"/>
      <c r="O15" s="86"/>
    </row>
    <row r="16" ht="18.75" customHeight="1" spans="1:15">
      <c r="A16" s="252" t="s">
        <v>102</v>
      </c>
      <c r="B16" s="280" t="s">
        <v>103</v>
      </c>
      <c r="C16" s="86">
        <v>20000</v>
      </c>
      <c r="D16" s="86">
        <v>20000</v>
      </c>
      <c r="E16" s="86"/>
      <c r="F16" s="86">
        <v>20000</v>
      </c>
      <c r="G16" s="86"/>
      <c r="H16" s="86"/>
      <c r="I16" s="86"/>
      <c r="J16" s="86"/>
      <c r="K16" s="86"/>
      <c r="L16" s="86"/>
      <c r="M16" s="86"/>
      <c r="N16" s="86"/>
      <c r="O16" s="86"/>
    </row>
    <row r="17" ht="18.75" customHeight="1" spans="1:15">
      <c r="A17" s="250" t="s">
        <v>104</v>
      </c>
      <c r="B17" s="279" t="s">
        <v>105</v>
      </c>
      <c r="C17" s="86">
        <v>70000</v>
      </c>
      <c r="D17" s="86">
        <v>70000</v>
      </c>
      <c r="E17" s="86"/>
      <c r="F17" s="86">
        <v>70000</v>
      </c>
      <c r="G17" s="86"/>
      <c r="H17" s="86"/>
      <c r="I17" s="86"/>
      <c r="J17" s="86"/>
      <c r="K17" s="86"/>
      <c r="L17" s="86"/>
      <c r="M17" s="86"/>
      <c r="N17" s="86"/>
      <c r="O17" s="86"/>
    </row>
    <row r="18" ht="18.75" customHeight="1" spans="1:15">
      <c r="A18" s="252" t="s">
        <v>106</v>
      </c>
      <c r="B18" s="280" t="s">
        <v>105</v>
      </c>
      <c r="C18" s="86">
        <v>70000</v>
      </c>
      <c r="D18" s="86">
        <v>70000</v>
      </c>
      <c r="E18" s="86"/>
      <c r="F18" s="86">
        <v>70000</v>
      </c>
      <c r="G18" s="86"/>
      <c r="H18" s="86"/>
      <c r="I18" s="86"/>
      <c r="J18" s="86"/>
      <c r="K18" s="86"/>
      <c r="L18" s="86"/>
      <c r="M18" s="86"/>
      <c r="N18" s="86"/>
      <c r="O18" s="86"/>
    </row>
    <row r="19" ht="18.75" customHeight="1" spans="1:15">
      <c r="A19" s="184" t="s">
        <v>107</v>
      </c>
      <c r="B19" s="249" t="s">
        <v>108</v>
      </c>
      <c r="C19" s="86">
        <v>6374987.54</v>
      </c>
      <c r="D19" s="86">
        <v>6374987.54</v>
      </c>
      <c r="E19" s="86">
        <v>6374987.54</v>
      </c>
      <c r="F19" s="86"/>
      <c r="G19" s="86"/>
      <c r="H19" s="86"/>
      <c r="I19" s="86"/>
      <c r="J19" s="86"/>
      <c r="K19" s="86"/>
      <c r="L19" s="86"/>
      <c r="M19" s="86"/>
      <c r="N19" s="86"/>
      <c r="O19" s="86"/>
    </row>
    <row r="20" ht="18.75" customHeight="1" spans="1:15">
      <c r="A20" s="250" t="s">
        <v>109</v>
      </c>
      <c r="B20" s="279" t="s">
        <v>110</v>
      </c>
      <c r="C20" s="86">
        <v>6232174.92</v>
      </c>
      <c r="D20" s="86">
        <v>6232174.92</v>
      </c>
      <c r="E20" s="86">
        <v>6232174.92</v>
      </c>
      <c r="F20" s="86"/>
      <c r="G20" s="86"/>
      <c r="H20" s="86"/>
      <c r="I20" s="86"/>
      <c r="J20" s="86"/>
      <c r="K20" s="86"/>
      <c r="L20" s="86"/>
      <c r="M20" s="86"/>
      <c r="N20" s="86"/>
      <c r="O20" s="86"/>
    </row>
    <row r="21" ht="18.75" customHeight="1" spans="1:15">
      <c r="A21" s="252" t="s">
        <v>111</v>
      </c>
      <c r="B21" s="280" t="s">
        <v>112</v>
      </c>
      <c r="C21" s="86">
        <v>3200425.8</v>
      </c>
      <c r="D21" s="86">
        <v>3200425.8</v>
      </c>
      <c r="E21" s="86">
        <v>3200425.8</v>
      </c>
      <c r="F21" s="86"/>
      <c r="G21" s="86"/>
      <c r="H21" s="86"/>
      <c r="I21" s="86"/>
      <c r="J21" s="86"/>
      <c r="K21" s="86"/>
      <c r="L21" s="86"/>
      <c r="M21" s="86"/>
      <c r="N21" s="86"/>
      <c r="O21" s="86"/>
    </row>
    <row r="22" ht="18.75" customHeight="1" spans="1:15">
      <c r="A22" s="252" t="s">
        <v>113</v>
      </c>
      <c r="B22" s="280" t="s">
        <v>114</v>
      </c>
      <c r="C22" s="86">
        <v>3031749.12</v>
      </c>
      <c r="D22" s="86">
        <v>3031749.12</v>
      </c>
      <c r="E22" s="86">
        <v>3031749.12</v>
      </c>
      <c r="F22" s="86"/>
      <c r="G22" s="86"/>
      <c r="H22" s="86"/>
      <c r="I22" s="86"/>
      <c r="J22" s="86"/>
      <c r="K22" s="86"/>
      <c r="L22" s="86"/>
      <c r="M22" s="86"/>
      <c r="N22" s="86"/>
      <c r="O22" s="86"/>
    </row>
    <row r="23" ht="18.75" customHeight="1" spans="1:15">
      <c r="A23" s="250" t="s">
        <v>115</v>
      </c>
      <c r="B23" s="279" t="s">
        <v>116</v>
      </c>
      <c r="C23" s="86">
        <v>10173.6</v>
      </c>
      <c r="D23" s="86">
        <v>10173.6</v>
      </c>
      <c r="E23" s="86">
        <v>10173.6</v>
      </c>
      <c r="F23" s="86"/>
      <c r="G23" s="86"/>
      <c r="H23" s="86"/>
      <c r="I23" s="86"/>
      <c r="J23" s="86"/>
      <c r="K23" s="86"/>
      <c r="L23" s="86"/>
      <c r="M23" s="86"/>
      <c r="N23" s="86"/>
      <c r="O23" s="86"/>
    </row>
    <row r="24" ht="18.75" customHeight="1" spans="1:15">
      <c r="A24" s="252" t="s">
        <v>117</v>
      </c>
      <c r="B24" s="280" t="s">
        <v>118</v>
      </c>
      <c r="C24" s="86">
        <v>10173.6</v>
      </c>
      <c r="D24" s="86">
        <v>10173.6</v>
      </c>
      <c r="E24" s="86">
        <v>10173.6</v>
      </c>
      <c r="F24" s="86"/>
      <c r="G24" s="86"/>
      <c r="H24" s="86"/>
      <c r="I24" s="86"/>
      <c r="J24" s="86"/>
      <c r="K24" s="86"/>
      <c r="L24" s="86"/>
      <c r="M24" s="86"/>
      <c r="N24" s="86"/>
      <c r="O24" s="86"/>
    </row>
    <row r="25" ht="18.75" customHeight="1" spans="1:15">
      <c r="A25" s="250" t="s">
        <v>119</v>
      </c>
      <c r="B25" s="279" t="s">
        <v>120</v>
      </c>
      <c r="C25" s="86">
        <v>132639.02</v>
      </c>
      <c r="D25" s="86">
        <v>132639.02</v>
      </c>
      <c r="E25" s="86">
        <v>132639.02</v>
      </c>
      <c r="F25" s="86"/>
      <c r="G25" s="86"/>
      <c r="H25" s="86"/>
      <c r="I25" s="86"/>
      <c r="J25" s="86"/>
      <c r="K25" s="86"/>
      <c r="L25" s="86"/>
      <c r="M25" s="86"/>
      <c r="N25" s="86"/>
      <c r="O25" s="86"/>
    </row>
    <row r="26" ht="18.75" customHeight="1" spans="1:15">
      <c r="A26" s="252" t="s">
        <v>121</v>
      </c>
      <c r="B26" s="280" t="s">
        <v>120</v>
      </c>
      <c r="C26" s="86">
        <v>132639.02</v>
      </c>
      <c r="D26" s="86">
        <v>132639.02</v>
      </c>
      <c r="E26" s="86">
        <v>132639.02</v>
      </c>
      <c r="F26" s="86"/>
      <c r="G26" s="86"/>
      <c r="H26" s="86"/>
      <c r="I26" s="86"/>
      <c r="J26" s="86"/>
      <c r="K26" s="86"/>
      <c r="L26" s="86"/>
      <c r="M26" s="86"/>
      <c r="N26" s="86"/>
      <c r="O26" s="86"/>
    </row>
    <row r="27" ht="18.75" customHeight="1" spans="1:15">
      <c r="A27" s="184" t="s">
        <v>122</v>
      </c>
      <c r="B27" s="249" t="s">
        <v>123</v>
      </c>
      <c r="C27" s="86">
        <v>2403184.2</v>
      </c>
      <c r="D27" s="86">
        <v>2403184.2</v>
      </c>
      <c r="E27" s="86">
        <v>2403184.2</v>
      </c>
      <c r="F27" s="86"/>
      <c r="G27" s="86"/>
      <c r="H27" s="86"/>
      <c r="I27" s="86"/>
      <c r="J27" s="86"/>
      <c r="K27" s="86"/>
      <c r="L27" s="86"/>
      <c r="M27" s="86"/>
      <c r="N27" s="86"/>
      <c r="O27" s="86"/>
    </row>
    <row r="28" ht="18.75" customHeight="1" spans="1:15">
      <c r="A28" s="250" t="s">
        <v>124</v>
      </c>
      <c r="B28" s="279" t="s">
        <v>125</v>
      </c>
      <c r="C28" s="86">
        <v>2403184.2</v>
      </c>
      <c r="D28" s="86">
        <v>2403184.2</v>
      </c>
      <c r="E28" s="86">
        <v>2403184.2</v>
      </c>
      <c r="F28" s="86"/>
      <c r="G28" s="86"/>
      <c r="H28" s="86"/>
      <c r="I28" s="86"/>
      <c r="J28" s="86"/>
      <c r="K28" s="86"/>
      <c r="L28" s="86"/>
      <c r="M28" s="86"/>
      <c r="N28" s="86"/>
      <c r="O28" s="86"/>
    </row>
    <row r="29" ht="18.75" customHeight="1" spans="1:15">
      <c r="A29" s="252" t="s">
        <v>126</v>
      </c>
      <c r="B29" s="280" t="s">
        <v>127</v>
      </c>
      <c r="C29" s="86">
        <v>1345338.67</v>
      </c>
      <c r="D29" s="86">
        <v>1345338.67</v>
      </c>
      <c r="E29" s="86">
        <v>1345338.67</v>
      </c>
      <c r="F29" s="86"/>
      <c r="G29" s="86"/>
      <c r="H29" s="86"/>
      <c r="I29" s="86"/>
      <c r="J29" s="86"/>
      <c r="K29" s="86"/>
      <c r="L29" s="86"/>
      <c r="M29" s="86"/>
      <c r="N29" s="86"/>
      <c r="O29" s="86"/>
    </row>
    <row r="30" ht="18.75" customHeight="1" spans="1:15">
      <c r="A30" s="252" t="s">
        <v>128</v>
      </c>
      <c r="B30" s="280" t="s">
        <v>129</v>
      </c>
      <c r="C30" s="86">
        <v>942656.67</v>
      </c>
      <c r="D30" s="86">
        <v>942656.67</v>
      </c>
      <c r="E30" s="86">
        <v>942656.67</v>
      </c>
      <c r="F30" s="86"/>
      <c r="G30" s="86"/>
      <c r="H30" s="86"/>
      <c r="I30" s="86"/>
      <c r="J30" s="86"/>
      <c r="K30" s="86"/>
      <c r="L30" s="86"/>
      <c r="M30" s="86"/>
      <c r="N30" s="86"/>
      <c r="O30" s="86"/>
    </row>
    <row r="31" ht="18.75" customHeight="1" spans="1:15">
      <c r="A31" s="252" t="s">
        <v>130</v>
      </c>
      <c r="B31" s="280" t="s">
        <v>131</v>
      </c>
      <c r="C31" s="86">
        <v>115188.86</v>
      </c>
      <c r="D31" s="86">
        <v>115188.86</v>
      </c>
      <c r="E31" s="86">
        <v>115188.86</v>
      </c>
      <c r="F31" s="86"/>
      <c r="G31" s="86"/>
      <c r="H31" s="86"/>
      <c r="I31" s="86"/>
      <c r="J31" s="86"/>
      <c r="K31" s="86"/>
      <c r="L31" s="86"/>
      <c r="M31" s="86"/>
      <c r="N31" s="86"/>
      <c r="O31" s="86"/>
    </row>
    <row r="32" ht="18.75" customHeight="1" spans="1:15">
      <c r="A32" s="184" t="s">
        <v>132</v>
      </c>
      <c r="B32" s="249" t="s">
        <v>133</v>
      </c>
      <c r="C32" s="86">
        <v>2273811.84</v>
      </c>
      <c r="D32" s="86">
        <v>2273811.84</v>
      </c>
      <c r="E32" s="86">
        <v>2273811.84</v>
      </c>
      <c r="F32" s="86"/>
      <c r="G32" s="86"/>
      <c r="H32" s="86"/>
      <c r="I32" s="86"/>
      <c r="J32" s="86"/>
      <c r="K32" s="86"/>
      <c r="L32" s="86"/>
      <c r="M32" s="86"/>
      <c r="N32" s="86"/>
      <c r="O32" s="86"/>
    </row>
    <row r="33" ht="18.75" customHeight="1" spans="1:15">
      <c r="A33" s="250" t="s">
        <v>134</v>
      </c>
      <c r="B33" s="279" t="s">
        <v>135</v>
      </c>
      <c r="C33" s="86">
        <v>2273811.84</v>
      </c>
      <c r="D33" s="86">
        <v>2273811.84</v>
      </c>
      <c r="E33" s="86">
        <v>2273811.84</v>
      </c>
      <c r="F33" s="86"/>
      <c r="G33" s="86"/>
      <c r="H33" s="86"/>
      <c r="I33" s="86"/>
      <c r="J33" s="86"/>
      <c r="K33" s="86"/>
      <c r="L33" s="86"/>
      <c r="M33" s="86"/>
      <c r="N33" s="86"/>
      <c r="O33" s="86"/>
    </row>
    <row r="34" ht="18.75" customHeight="1" spans="1:15">
      <c r="A34" s="252" t="s">
        <v>136</v>
      </c>
      <c r="B34" s="280" t="s">
        <v>137</v>
      </c>
      <c r="C34" s="86">
        <v>2273811.84</v>
      </c>
      <c r="D34" s="86">
        <v>2273811.84</v>
      </c>
      <c r="E34" s="86">
        <v>2273811.84</v>
      </c>
      <c r="F34" s="86"/>
      <c r="G34" s="86"/>
      <c r="H34" s="86"/>
      <c r="I34" s="86"/>
      <c r="J34" s="86"/>
      <c r="K34" s="86"/>
      <c r="L34" s="86"/>
      <c r="M34" s="86"/>
      <c r="N34" s="86"/>
      <c r="O34" s="86"/>
    </row>
    <row r="35" ht="18.75" customHeight="1" spans="1:15">
      <c r="A35" s="184" t="s">
        <v>138</v>
      </c>
      <c r="B35" s="249" t="s">
        <v>83</v>
      </c>
      <c r="C35" s="86">
        <v>34605.1</v>
      </c>
      <c r="D35" s="86"/>
      <c r="E35" s="86"/>
      <c r="F35" s="86"/>
      <c r="G35" s="86">
        <v>34605.1</v>
      </c>
      <c r="H35" s="86"/>
      <c r="I35" s="86"/>
      <c r="J35" s="86"/>
      <c r="K35" s="86"/>
      <c r="L35" s="86"/>
      <c r="M35" s="86"/>
      <c r="N35" s="86"/>
      <c r="O35" s="86"/>
    </row>
    <row r="36" ht="18.75" customHeight="1" spans="1:15">
      <c r="A36" s="250" t="s">
        <v>139</v>
      </c>
      <c r="B36" s="279" t="s">
        <v>140</v>
      </c>
      <c r="C36" s="86">
        <v>34605.1</v>
      </c>
      <c r="D36" s="86"/>
      <c r="E36" s="86"/>
      <c r="F36" s="86"/>
      <c r="G36" s="86">
        <v>34605.1</v>
      </c>
      <c r="H36" s="86"/>
      <c r="I36" s="86"/>
      <c r="J36" s="86"/>
      <c r="K36" s="86"/>
      <c r="L36" s="86"/>
      <c r="M36" s="86"/>
      <c r="N36" s="86"/>
      <c r="O36" s="86"/>
    </row>
    <row r="37" ht="18.75" customHeight="1" spans="1:15">
      <c r="A37" s="252" t="s">
        <v>141</v>
      </c>
      <c r="B37" s="280" t="s">
        <v>142</v>
      </c>
      <c r="C37" s="86">
        <v>34605.1</v>
      </c>
      <c r="D37" s="86"/>
      <c r="E37" s="86"/>
      <c r="F37" s="86"/>
      <c r="G37" s="86">
        <v>34605.1</v>
      </c>
      <c r="H37" s="86"/>
      <c r="I37" s="86"/>
      <c r="J37" s="86"/>
      <c r="K37" s="86"/>
      <c r="L37" s="86"/>
      <c r="M37" s="86"/>
      <c r="N37" s="86"/>
      <c r="O37" s="86"/>
    </row>
    <row r="38" ht="18.75" customHeight="1" spans="1:15">
      <c r="A38" s="253" t="s">
        <v>143</v>
      </c>
      <c r="B38" s="254" t="s">
        <v>143</v>
      </c>
      <c r="C38" s="86">
        <v>40286110.97</v>
      </c>
      <c r="D38" s="86">
        <v>36251505.87</v>
      </c>
      <c r="E38" s="86">
        <v>34124962.22</v>
      </c>
      <c r="F38" s="86">
        <v>2126543.65</v>
      </c>
      <c r="G38" s="86">
        <v>34605.1</v>
      </c>
      <c r="H38" s="86"/>
      <c r="I38" s="86"/>
      <c r="J38" s="86">
        <v>4000000</v>
      </c>
      <c r="K38" s="86"/>
      <c r="L38" s="86"/>
      <c r="M38" s="86"/>
      <c r="N38" s="86"/>
      <c r="O38" s="86">
        <v>4000000</v>
      </c>
    </row>
  </sheetData>
  <mergeCells count="11">
    <mergeCell ref="A2:O2"/>
    <mergeCell ref="A3:L3"/>
    <mergeCell ref="D4:F4"/>
    <mergeCell ref="J4:O4"/>
    <mergeCell ref="A38:B38"/>
    <mergeCell ref="A4:A5"/>
    <mergeCell ref="B4:B5"/>
    <mergeCell ref="C4:C5"/>
    <mergeCell ref="G4:G5"/>
    <mergeCell ref="H4:H5"/>
    <mergeCell ref="I4:I5"/>
  </mergeCells>
  <printOptions horizontalCentered="1"/>
  <pageMargins left="0.393700787401575" right="0.393700787401575" top="0.511811023622047" bottom="0.511811023622047" header="0.31496062992126" footer="0.31496062992126"/>
  <pageSetup paperSize="9" scale="7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3" workbookViewId="0">
      <selection activeCell="D32" sqref="D32"/>
    </sheetView>
  </sheetViews>
  <sheetFormatPr defaultColWidth="9.16190476190476" defaultRowHeight="14.25" customHeight="1" outlineLevelCol="3"/>
  <cols>
    <col min="1" max="1" width="39.3333333333333" customWidth="1"/>
    <col min="2" max="2" width="30.8285714285714" customWidth="1"/>
    <col min="3" max="3" width="35.8285714285714" style="1" customWidth="1"/>
    <col min="4" max="4" width="29.8285714285714" customWidth="1"/>
  </cols>
  <sheetData>
    <row r="1" ht="15" customHeight="1" spans="1:4">
      <c r="A1" s="2"/>
      <c r="B1" s="2"/>
      <c r="C1" s="3"/>
      <c r="D1" s="52" t="s">
        <v>144</v>
      </c>
    </row>
    <row r="2" ht="36" customHeight="1" spans="1:4">
      <c r="A2" s="7" t="str">
        <f>"2025"&amp;"年部门财政拨款收支预算总表"</f>
        <v>2025年部门财政拨款收支预算总表</v>
      </c>
      <c r="B2" s="231"/>
      <c r="C2" s="231"/>
      <c r="D2" s="231"/>
    </row>
    <row r="3" ht="18.75" customHeight="1" spans="1:4">
      <c r="A3" s="9" t="str">
        <f>"单位名称："&amp;"临沧市临翔区南屏小学"</f>
        <v>单位名称：临沧市临翔区南屏小学</v>
      </c>
      <c r="B3" s="232"/>
      <c r="C3" s="232"/>
      <c r="D3" s="52" t="s">
        <v>1</v>
      </c>
    </row>
    <row r="4" ht="18.75" customHeight="1" spans="1:4">
      <c r="A4" s="15" t="s">
        <v>2</v>
      </c>
      <c r="B4" s="17"/>
      <c r="C4" s="15" t="s">
        <v>3</v>
      </c>
      <c r="D4" s="17"/>
    </row>
    <row r="5" ht="18.75" customHeight="1" spans="1:4">
      <c r="A5" s="39" t="s">
        <v>4</v>
      </c>
      <c r="B5" s="135" t="str">
        <f>"2025"&amp;"年预算数"</f>
        <v>2025年预算数</v>
      </c>
      <c r="C5" s="197" t="s">
        <v>145</v>
      </c>
      <c r="D5" s="135" t="str">
        <f>"2025"&amp;"年预算数"</f>
        <v>2025年预算数</v>
      </c>
    </row>
    <row r="6" ht="18.75" customHeight="1" spans="1:4">
      <c r="A6" s="41"/>
      <c r="B6" s="23"/>
      <c r="C6" s="199"/>
      <c r="D6" s="23"/>
    </row>
    <row r="7" ht="18.75" customHeight="1" spans="1:4">
      <c r="A7" s="162" t="s">
        <v>146</v>
      </c>
      <c r="B7" s="233">
        <v>34144962.22</v>
      </c>
      <c r="C7" s="29" t="s">
        <v>147</v>
      </c>
      <c r="D7" s="233">
        <v>36286110.97</v>
      </c>
    </row>
    <row r="8" ht="18.75" customHeight="1" spans="1:4">
      <c r="A8" s="234" t="s">
        <v>148</v>
      </c>
      <c r="B8" s="233">
        <v>34144962.22</v>
      </c>
      <c r="C8" s="29" t="s">
        <v>149</v>
      </c>
      <c r="D8" s="233"/>
    </row>
    <row r="9" ht="18.75" customHeight="1" spans="1:4">
      <c r="A9" s="234" t="s">
        <v>150</v>
      </c>
      <c r="B9" s="233"/>
      <c r="C9" s="29" t="s">
        <v>151</v>
      </c>
      <c r="D9" s="233"/>
    </row>
    <row r="10" ht="18.75" customHeight="1" spans="1:4">
      <c r="A10" s="234" t="s">
        <v>152</v>
      </c>
      <c r="B10" s="233"/>
      <c r="C10" s="29" t="s">
        <v>153</v>
      </c>
      <c r="D10" s="233"/>
    </row>
    <row r="11" ht="18.75" customHeight="1" spans="1:4">
      <c r="A11" s="235" t="s">
        <v>154</v>
      </c>
      <c r="B11" s="233">
        <v>2141148.75</v>
      </c>
      <c r="C11" s="236" t="s">
        <v>155</v>
      </c>
      <c r="D11" s="233"/>
    </row>
    <row r="12" ht="18.75" customHeight="1" spans="1:4">
      <c r="A12" s="237" t="s">
        <v>148</v>
      </c>
      <c r="B12" s="233">
        <v>2106543.65</v>
      </c>
      <c r="C12" s="238" t="s">
        <v>156</v>
      </c>
      <c r="D12" s="233">
        <v>25199522.29</v>
      </c>
    </row>
    <row r="13" ht="18.75" customHeight="1" spans="1:4">
      <c r="A13" s="237" t="s">
        <v>150</v>
      </c>
      <c r="B13" s="233">
        <v>34605.1</v>
      </c>
      <c r="C13" s="238" t="s">
        <v>157</v>
      </c>
      <c r="D13" s="233"/>
    </row>
    <row r="14" ht="18.75" customHeight="1" spans="1:4">
      <c r="A14" s="237" t="s">
        <v>152</v>
      </c>
      <c r="B14" s="233"/>
      <c r="C14" s="238" t="s">
        <v>158</v>
      </c>
      <c r="D14" s="233"/>
    </row>
    <row r="15" ht="18.75" customHeight="1" spans="1:4">
      <c r="A15" s="237" t="s">
        <v>26</v>
      </c>
      <c r="B15" s="233"/>
      <c r="C15" s="238" t="s">
        <v>159</v>
      </c>
      <c r="D15" s="233">
        <v>6374987.54</v>
      </c>
    </row>
    <row r="16" ht="18.75" customHeight="1" spans="1:4">
      <c r="A16" s="237" t="s">
        <v>26</v>
      </c>
      <c r="B16" s="233" t="s">
        <v>26</v>
      </c>
      <c r="C16" s="238" t="s">
        <v>160</v>
      </c>
      <c r="D16" s="233">
        <v>2403184.2</v>
      </c>
    </row>
    <row r="17" ht="18.75" customHeight="1" spans="1:4">
      <c r="A17" s="239" t="s">
        <v>26</v>
      </c>
      <c r="B17" s="233" t="s">
        <v>26</v>
      </c>
      <c r="C17" s="238" t="s">
        <v>161</v>
      </c>
      <c r="D17" s="233"/>
    </row>
    <row r="18" ht="18.75" customHeight="1" spans="1:4">
      <c r="A18" s="239" t="s">
        <v>26</v>
      </c>
      <c r="B18" s="233" t="s">
        <v>26</v>
      </c>
      <c r="C18" s="238" t="s">
        <v>162</v>
      </c>
      <c r="D18" s="233"/>
    </row>
    <row r="19" ht="18.75" customHeight="1" spans="1:4">
      <c r="A19" s="240" t="s">
        <v>26</v>
      </c>
      <c r="B19" s="233" t="s">
        <v>26</v>
      </c>
      <c r="C19" s="238" t="s">
        <v>163</v>
      </c>
      <c r="D19" s="233"/>
    </row>
    <row r="20" ht="18.75" customHeight="1" spans="1:4">
      <c r="A20" s="240" t="s">
        <v>26</v>
      </c>
      <c r="B20" s="233" t="s">
        <v>26</v>
      </c>
      <c r="C20" s="238" t="s">
        <v>164</v>
      </c>
      <c r="D20" s="233"/>
    </row>
    <row r="21" ht="18.75" customHeight="1" spans="1:4">
      <c r="A21" s="240" t="s">
        <v>26</v>
      </c>
      <c r="B21" s="233" t="s">
        <v>26</v>
      </c>
      <c r="C21" s="238" t="s">
        <v>165</v>
      </c>
      <c r="D21" s="233"/>
    </row>
    <row r="22" ht="18.75" customHeight="1" spans="1:4">
      <c r="A22" s="240" t="s">
        <v>26</v>
      </c>
      <c r="B22" s="233" t="s">
        <v>26</v>
      </c>
      <c r="C22" s="238" t="s">
        <v>166</v>
      </c>
      <c r="D22" s="233"/>
    </row>
    <row r="23" ht="18.75" customHeight="1" spans="1:4">
      <c r="A23" s="240" t="s">
        <v>26</v>
      </c>
      <c r="B23" s="233" t="s">
        <v>26</v>
      </c>
      <c r="C23" s="238" t="s">
        <v>167</v>
      </c>
      <c r="D23" s="233"/>
    </row>
    <row r="24" ht="18.75" customHeight="1" spans="1:4">
      <c r="A24" s="240" t="s">
        <v>26</v>
      </c>
      <c r="B24" s="233" t="s">
        <v>26</v>
      </c>
      <c r="C24" s="238" t="s">
        <v>168</v>
      </c>
      <c r="D24" s="233"/>
    </row>
    <row r="25" ht="18.75" customHeight="1" spans="1:4">
      <c r="A25" s="240" t="s">
        <v>26</v>
      </c>
      <c r="B25" s="233" t="s">
        <v>26</v>
      </c>
      <c r="C25" s="238" t="s">
        <v>169</v>
      </c>
      <c r="D25" s="233"/>
    </row>
    <row r="26" ht="18.75" customHeight="1" spans="1:4">
      <c r="A26" s="240" t="s">
        <v>26</v>
      </c>
      <c r="B26" s="233" t="s">
        <v>26</v>
      </c>
      <c r="C26" s="238" t="s">
        <v>170</v>
      </c>
      <c r="D26" s="233">
        <v>2273811.84</v>
      </c>
    </row>
    <row r="27" ht="18.75" customHeight="1" spans="1:4">
      <c r="A27" s="240" t="s">
        <v>26</v>
      </c>
      <c r="B27" s="233" t="s">
        <v>26</v>
      </c>
      <c r="C27" s="238" t="s">
        <v>171</v>
      </c>
      <c r="D27" s="233"/>
    </row>
    <row r="28" ht="18.75" customHeight="1" spans="1:4">
      <c r="A28" s="240" t="s">
        <v>26</v>
      </c>
      <c r="B28" s="233" t="s">
        <v>26</v>
      </c>
      <c r="C28" s="238" t="s">
        <v>172</v>
      </c>
      <c r="D28" s="233"/>
    </row>
    <row r="29" ht="18.75" customHeight="1" spans="1:4">
      <c r="A29" s="240" t="s">
        <v>26</v>
      </c>
      <c r="B29" s="233" t="s">
        <v>26</v>
      </c>
      <c r="C29" s="238" t="s">
        <v>173</v>
      </c>
      <c r="D29" s="233"/>
    </row>
    <row r="30" ht="18.75" customHeight="1" spans="1:4">
      <c r="A30" s="240" t="s">
        <v>26</v>
      </c>
      <c r="B30" s="233" t="s">
        <v>26</v>
      </c>
      <c r="C30" s="238" t="s">
        <v>174</v>
      </c>
      <c r="D30" s="233"/>
    </row>
    <row r="31" ht="18.75" customHeight="1" spans="1:4">
      <c r="A31" s="241" t="s">
        <v>26</v>
      </c>
      <c r="B31" s="233" t="s">
        <v>26</v>
      </c>
      <c r="C31" s="238" t="s">
        <v>175</v>
      </c>
      <c r="D31" s="233">
        <v>34605.1</v>
      </c>
    </row>
    <row r="32" ht="18.75" customHeight="1" spans="1:4">
      <c r="A32" s="241" t="s">
        <v>26</v>
      </c>
      <c r="B32" s="233" t="s">
        <v>26</v>
      </c>
      <c r="C32" s="238" t="s">
        <v>176</v>
      </c>
      <c r="D32" s="233"/>
    </row>
    <row r="33" ht="18.75" customHeight="1" spans="1:4">
      <c r="A33" s="241" t="s">
        <v>26</v>
      </c>
      <c r="B33" s="233" t="s">
        <v>26</v>
      </c>
      <c r="C33" s="238" t="s">
        <v>177</v>
      </c>
      <c r="D33" s="233"/>
    </row>
    <row r="34" ht="18.75" customHeight="1" spans="1:4">
      <c r="A34" s="241"/>
      <c r="B34" s="233"/>
      <c r="C34" s="238" t="s">
        <v>178</v>
      </c>
      <c r="D34" s="233"/>
    </row>
    <row r="35" ht="18.75" customHeight="1" spans="1:4">
      <c r="A35" s="241" t="s">
        <v>26</v>
      </c>
      <c r="B35" s="233" t="s">
        <v>26</v>
      </c>
      <c r="C35" s="238" t="s">
        <v>179</v>
      </c>
      <c r="D35" s="233"/>
    </row>
    <row r="36" ht="18.75" customHeight="1" spans="1:4">
      <c r="A36" s="73" t="s">
        <v>180</v>
      </c>
      <c r="B36" s="242">
        <v>36286110.97</v>
      </c>
      <c r="C36" s="24" t="s">
        <v>52</v>
      </c>
      <c r="D36" s="242">
        <v>36286110.97</v>
      </c>
    </row>
    <row r="37" customHeight="1" spans="2:4">
      <c r="B37" s="36"/>
      <c r="D37" s="36"/>
    </row>
    <row r="38" customHeight="1" spans="2:4">
      <c r="B38" s="36"/>
      <c r="D38" s="36"/>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topLeftCell="A13" workbookViewId="0">
      <selection activeCell="F19" sqref="F19"/>
    </sheetView>
  </sheetViews>
  <sheetFormatPr defaultColWidth="9.16190476190476" defaultRowHeight="14.25" customHeight="1" outlineLevelCol="6"/>
  <cols>
    <col min="1" max="1" width="20.1619047619048" customWidth="1"/>
    <col min="2" max="2" width="44" customWidth="1"/>
    <col min="3" max="3" width="24.3333333333333" style="1" customWidth="1"/>
    <col min="4" max="4" width="20.5047619047619" customWidth="1"/>
    <col min="5" max="5" width="24.3333333333333" customWidth="1"/>
    <col min="6" max="7" width="24.3333333333333" style="209" customWidth="1"/>
  </cols>
  <sheetData>
    <row r="1" ht="15" customHeight="1" spans="4:7">
      <c r="D1" s="210"/>
      <c r="F1" s="211"/>
      <c r="G1" s="211" t="s">
        <v>181</v>
      </c>
    </row>
    <row r="2" ht="39" customHeight="1" spans="1:7">
      <c r="A2" s="7" t="str">
        <f>"2025"&amp;"年一般公共预算支出预算表（按功能科目分类）"</f>
        <v>2025年一般公共预算支出预算表（按功能科目分类）</v>
      </c>
      <c r="B2" s="212"/>
      <c r="C2" s="212"/>
      <c r="D2" s="212"/>
      <c r="E2" s="212"/>
      <c r="F2" s="212"/>
      <c r="G2" s="212"/>
    </row>
    <row r="3" ht="18" customHeight="1" spans="1:7">
      <c r="A3" s="213" t="str">
        <f>"单位名称："&amp;"临沧市临翔区南屏小学"</f>
        <v>单位名称：临沧市临翔区南屏小学</v>
      </c>
      <c r="B3" s="37"/>
      <c r="C3" s="38"/>
      <c r="D3" s="38"/>
      <c r="E3" s="38"/>
      <c r="F3" s="214"/>
      <c r="G3" s="211" t="s">
        <v>1</v>
      </c>
    </row>
    <row r="4" ht="20.25" customHeight="1" spans="1:7">
      <c r="A4" s="215" t="s">
        <v>182</v>
      </c>
      <c r="B4" s="216"/>
      <c r="C4" s="217" t="s">
        <v>56</v>
      </c>
      <c r="D4" s="175" t="s">
        <v>75</v>
      </c>
      <c r="E4" s="16"/>
      <c r="F4" s="17"/>
      <c r="G4" s="218" t="s">
        <v>76</v>
      </c>
    </row>
    <row r="5" ht="20.25" customHeight="1" spans="1:7">
      <c r="A5" s="219" t="s">
        <v>73</v>
      </c>
      <c r="B5" s="219" t="s">
        <v>74</v>
      </c>
      <c r="C5" s="199"/>
      <c r="D5" s="84" t="s">
        <v>58</v>
      </c>
      <c r="E5" s="84" t="s">
        <v>183</v>
      </c>
      <c r="F5" s="203" t="s">
        <v>184</v>
      </c>
      <c r="G5" s="220"/>
    </row>
    <row r="6" ht="19.5" customHeight="1" spans="1:7">
      <c r="A6" s="219" t="s">
        <v>185</v>
      </c>
      <c r="B6" s="219" t="s">
        <v>186</v>
      </c>
      <c r="C6" s="221" t="s">
        <v>187</v>
      </c>
      <c r="D6" s="84">
        <v>4</v>
      </c>
      <c r="E6" s="222" t="s">
        <v>188</v>
      </c>
      <c r="F6" s="223" t="s">
        <v>189</v>
      </c>
      <c r="G6" s="224" t="s">
        <v>190</v>
      </c>
    </row>
    <row r="7" ht="18" customHeight="1" spans="1:7">
      <c r="A7" s="42" t="s">
        <v>84</v>
      </c>
      <c r="B7" s="225" t="s">
        <v>85</v>
      </c>
      <c r="C7" s="86">
        <v>25199522.29</v>
      </c>
      <c r="D7" s="86">
        <v>23072978.64</v>
      </c>
      <c r="E7" s="86">
        <v>22596432</v>
      </c>
      <c r="F7" s="86">
        <v>476546.64</v>
      </c>
      <c r="G7" s="86">
        <v>2126543.65</v>
      </c>
    </row>
    <row r="8" ht="18" customHeight="1" spans="1:7">
      <c r="A8" s="152" t="s">
        <v>86</v>
      </c>
      <c r="B8" s="226" t="s">
        <v>87</v>
      </c>
      <c r="C8" s="86">
        <v>60000</v>
      </c>
      <c r="D8" s="86"/>
      <c r="E8" s="86"/>
      <c r="F8" s="86"/>
      <c r="G8" s="86">
        <v>60000</v>
      </c>
    </row>
    <row r="9" ht="18" customHeight="1" spans="1:7">
      <c r="A9" s="227" t="s">
        <v>88</v>
      </c>
      <c r="B9" s="228" t="s">
        <v>89</v>
      </c>
      <c r="C9" s="86">
        <v>60000</v>
      </c>
      <c r="D9" s="86"/>
      <c r="E9" s="86"/>
      <c r="F9" s="86"/>
      <c r="G9" s="86">
        <v>60000</v>
      </c>
    </row>
    <row r="10" ht="18" customHeight="1" spans="1:7">
      <c r="A10" s="152" t="s">
        <v>90</v>
      </c>
      <c r="B10" s="226" t="s">
        <v>91</v>
      </c>
      <c r="C10" s="86">
        <v>25048579.29</v>
      </c>
      <c r="D10" s="86">
        <v>23072978.64</v>
      </c>
      <c r="E10" s="86">
        <v>22596432</v>
      </c>
      <c r="F10" s="86">
        <v>476546.64</v>
      </c>
      <c r="G10" s="86">
        <v>1975600.65</v>
      </c>
    </row>
    <row r="11" ht="18" customHeight="1" spans="1:7">
      <c r="A11" s="227" t="s">
        <v>92</v>
      </c>
      <c r="B11" s="228" t="s">
        <v>93</v>
      </c>
      <c r="C11" s="86">
        <v>24905859.29</v>
      </c>
      <c r="D11" s="86">
        <v>23072978.64</v>
      </c>
      <c r="E11" s="86">
        <v>22596432</v>
      </c>
      <c r="F11" s="86">
        <v>476546.64</v>
      </c>
      <c r="G11" s="86">
        <v>1832880.65</v>
      </c>
    </row>
    <row r="12" ht="18" customHeight="1" spans="1:7">
      <c r="A12" s="227" t="s">
        <v>94</v>
      </c>
      <c r="B12" s="228" t="s">
        <v>95</v>
      </c>
      <c r="C12" s="86">
        <v>142720</v>
      </c>
      <c r="D12" s="86"/>
      <c r="E12" s="86"/>
      <c r="F12" s="86"/>
      <c r="G12" s="86">
        <v>142720</v>
      </c>
    </row>
    <row r="13" ht="18" customHeight="1" spans="1:7">
      <c r="A13" s="152" t="s">
        <v>96</v>
      </c>
      <c r="B13" s="226" t="s">
        <v>97</v>
      </c>
      <c r="C13" s="86">
        <v>943</v>
      </c>
      <c r="D13" s="86"/>
      <c r="E13" s="86"/>
      <c r="F13" s="86"/>
      <c r="G13" s="86">
        <v>943</v>
      </c>
    </row>
    <row r="14" ht="18" customHeight="1" spans="1:7">
      <c r="A14" s="227" t="s">
        <v>98</v>
      </c>
      <c r="B14" s="228" t="s">
        <v>99</v>
      </c>
      <c r="C14" s="86">
        <v>943</v>
      </c>
      <c r="D14" s="86"/>
      <c r="E14" s="86"/>
      <c r="F14" s="86"/>
      <c r="G14" s="86">
        <v>943</v>
      </c>
    </row>
    <row r="15" ht="18" customHeight="1" spans="1:7">
      <c r="A15" s="152" t="s">
        <v>100</v>
      </c>
      <c r="B15" s="226" t="s">
        <v>101</v>
      </c>
      <c r="C15" s="86">
        <v>20000</v>
      </c>
      <c r="D15" s="86"/>
      <c r="E15" s="86"/>
      <c r="F15" s="86"/>
      <c r="G15" s="86">
        <v>20000</v>
      </c>
    </row>
    <row r="16" ht="18" customHeight="1" spans="1:7">
      <c r="A16" s="227" t="s">
        <v>102</v>
      </c>
      <c r="B16" s="228" t="s">
        <v>103</v>
      </c>
      <c r="C16" s="86">
        <v>20000</v>
      </c>
      <c r="D16" s="86"/>
      <c r="E16" s="86"/>
      <c r="F16" s="86"/>
      <c r="G16" s="86">
        <v>20000</v>
      </c>
    </row>
    <row r="17" ht="18" customHeight="1" spans="1:7">
      <c r="A17" s="152" t="s">
        <v>104</v>
      </c>
      <c r="B17" s="226" t="s">
        <v>105</v>
      </c>
      <c r="C17" s="86">
        <v>70000</v>
      </c>
      <c r="D17" s="86"/>
      <c r="E17" s="86"/>
      <c r="F17" s="86"/>
      <c r="G17" s="86">
        <v>70000</v>
      </c>
    </row>
    <row r="18" ht="18" customHeight="1" spans="1:7">
      <c r="A18" s="227" t="s">
        <v>106</v>
      </c>
      <c r="B18" s="228" t="s">
        <v>105</v>
      </c>
      <c r="C18" s="86">
        <v>70000</v>
      </c>
      <c r="D18" s="86"/>
      <c r="E18" s="86"/>
      <c r="F18" s="86"/>
      <c r="G18" s="86">
        <v>70000</v>
      </c>
    </row>
    <row r="19" ht="18" customHeight="1" spans="1:7">
      <c r="A19" s="42" t="s">
        <v>107</v>
      </c>
      <c r="B19" s="225" t="s">
        <v>108</v>
      </c>
      <c r="C19" s="86">
        <v>6374987.54</v>
      </c>
      <c r="D19" s="86">
        <v>6374987.54</v>
      </c>
      <c r="E19" s="86">
        <v>6374987.54</v>
      </c>
      <c r="F19" s="86"/>
      <c r="G19" s="86"/>
    </row>
    <row r="20" ht="18" customHeight="1" spans="1:7">
      <c r="A20" s="152" t="s">
        <v>109</v>
      </c>
      <c r="B20" s="226" t="s">
        <v>110</v>
      </c>
      <c r="C20" s="86">
        <v>6232174.92</v>
      </c>
      <c r="D20" s="86">
        <v>6232174.92</v>
      </c>
      <c r="E20" s="86">
        <v>6232174.92</v>
      </c>
      <c r="F20" s="86"/>
      <c r="G20" s="86"/>
    </row>
    <row r="21" ht="18" customHeight="1" spans="1:7">
      <c r="A21" s="227" t="s">
        <v>111</v>
      </c>
      <c r="B21" s="228" t="s">
        <v>112</v>
      </c>
      <c r="C21" s="86">
        <v>3200425.8</v>
      </c>
      <c r="D21" s="86">
        <v>3200425.8</v>
      </c>
      <c r="E21" s="86">
        <v>3200425.8</v>
      </c>
      <c r="F21" s="86"/>
      <c r="G21" s="86"/>
    </row>
    <row r="22" ht="18" customHeight="1" spans="1:7">
      <c r="A22" s="227" t="s">
        <v>113</v>
      </c>
      <c r="B22" s="228" t="s">
        <v>114</v>
      </c>
      <c r="C22" s="86">
        <v>3031749.12</v>
      </c>
      <c r="D22" s="86">
        <v>3031749.12</v>
      </c>
      <c r="E22" s="86">
        <v>3031749.12</v>
      </c>
      <c r="F22" s="86"/>
      <c r="G22" s="86"/>
    </row>
    <row r="23" ht="18" customHeight="1" spans="1:7">
      <c r="A23" s="152" t="s">
        <v>115</v>
      </c>
      <c r="B23" s="226" t="s">
        <v>116</v>
      </c>
      <c r="C23" s="86">
        <v>10173.6</v>
      </c>
      <c r="D23" s="86">
        <v>10173.6</v>
      </c>
      <c r="E23" s="86">
        <v>10173.6</v>
      </c>
      <c r="F23" s="86"/>
      <c r="G23" s="86"/>
    </row>
    <row r="24" ht="18" customHeight="1" spans="1:7">
      <c r="A24" s="227" t="s">
        <v>117</v>
      </c>
      <c r="B24" s="228" t="s">
        <v>118</v>
      </c>
      <c r="C24" s="86">
        <v>10173.6</v>
      </c>
      <c r="D24" s="86">
        <v>10173.6</v>
      </c>
      <c r="E24" s="86">
        <v>10173.6</v>
      </c>
      <c r="F24" s="86"/>
      <c r="G24" s="86"/>
    </row>
    <row r="25" ht="18" customHeight="1" spans="1:7">
      <c r="A25" s="152" t="s">
        <v>119</v>
      </c>
      <c r="B25" s="226" t="s">
        <v>120</v>
      </c>
      <c r="C25" s="86">
        <v>132639.02</v>
      </c>
      <c r="D25" s="86">
        <v>132639.02</v>
      </c>
      <c r="E25" s="86">
        <v>132639.02</v>
      </c>
      <c r="F25" s="86"/>
      <c r="G25" s="86"/>
    </row>
    <row r="26" ht="18" customHeight="1" spans="1:7">
      <c r="A26" s="227" t="s">
        <v>121</v>
      </c>
      <c r="B26" s="228" t="s">
        <v>120</v>
      </c>
      <c r="C26" s="86">
        <v>132639.02</v>
      </c>
      <c r="D26" s="86">
        <v>132639.02</v>
      </c>
      <c r="E26" s="86">
        <v>132639.02</v>
      </c>
      <c r="F26" s="86"/>
      <c r="G26" s="86"/>
    </row>
    <row r="27" ht="18" customHeight="1" spans="1:7">
      <c r="A27" s="42" t="s">
        <v>122</v>
      </c>
      <c r="B27" s="225" t="s">
        <v>123</v>
      </c>
      <c r="C27" s="86">
        <v>2403184.2</v>
      </c>
      <c r="D27" s="86">
        <v>2403184.2</v>
      </c>
      <c r="E27" s="86">
        <v>2403184.2</v>
      </c>
      <c r="F27" s="86"/>
      <c r="G27" s="86"/>
    </row>
    <row r="28" ht="18" customHeight="1" spans="1:7">
      <c r="A28" s="152" t="s">
        <v>124</v>
      </c>
      <c r="B28" s="226" t="s">
        <v>125</v>
      </c>
      <c r="C28" s="86">
        <v>2403184.2</v>
      </c>
      <c r="D28" s="86">
        <v>2403184.2</v>
      </c>
      <c r="E28" s="86">
        <v>2403184.2</v>
      </c>
      <c r="F28" s="86"/>
      <c r="G28" s="86"/>
    </row>
    <row r="29" ht="18" customHeight="1" spans="1:7">
      <c r="A29" s="227" t="s">
        <v>126</v>
      </c>
      <c r="B29" s="228" t="s">
        <v>127</v>
      </c>
      <c r="C29" s="86">
        <v>1345338.67</v>
      </c>
      <c r="D29" s="86">
        <v>1345338.67</v>
      </c>
      <c r="E29" s="86">
        <v>1345338.67</v>
      </c>
      <c r="F29" s="86"/>
      <c r="G29" s="86"/>
    </row>
    <row r="30" ht="18" customHeight="1" spans="1:7">
      <c r="A30" s="227" t="s">
        <v>128</v>
      </c>
      <c r="B30" s="228" t="s">
        <v>129</v>
      </c>
      <c r="C30" s="86">
        <v>942656.67</v>
      </c>
      <c r="D30" s="86">
        <v>942656.67</v>
      </c>
      <c r="E30" s="86">
        <v>942656.67</v>
      </c>
      <c r="F30" s="86"/>
      <c r="G30" s="86"/>
    </row>
    <row r="31" ht="18" customHeight="1" spans="1:7">
      <c r="A31" s="227" t="s">
        <v>130</v>
      </c>
      <c r="B31" s="228" t="s">
        <v>131</v>
      </c>
      <c r="C31" s="86">
        <v>115188.86</v>
      </c>
      <c r="D31" s="86">
        <v>115188.86</v>
      </c>
      <c r="E31" s="86">
        <v>115188.86</v>
      </c>
      <c r="F31" s="86"/>
      <c r="G31" s="86"/>
    </row>
    <row r="32" ht="18" customHeight="1" spans="1:7">
      <c r="A32" s="42" t="s">
        <v>132</v>
      </c>
      <c r="B32" s="225" t="s">
        <v>133</v>
      </c>
      <c r="C32" s="86">
        <v>2273811.84</v>
      </c>
      <c r="D32" s="86">
        <v>2273811.84</v>
      </c>
      <c r="E32" s="86">
        <v>2273811.84</v>
      </c>
      <c r="F32" s="86"/>
      <c r="G32" s="86"/>
    </row>
    <row r="33" ht="18" customHeight="1" spans="1:7">
      <c r="A33" s="152" t="s">
        <v>134</v>
      </c>
      <c r="B33" s="226" t="s">
        <v>135</v>
      </c>
      <c r="C33" s="86">
        <v>2273811.84</v>
      </c>
      <c r="D33" s="86">
        <v>2273811.84</v>
      </c>
      <c r="E33" s="86">
        <v>2273811.84</v>
      </c>
      <c r="F33" s="86"/>
      <c r="G33" s="86"/>
    </row>
    <row r="34" ht="18" customHeight="1" spans="1:7">
      <c r="A34" s="227" t="s">
        <v>136</v>
      </c>
      <c r="B34" s="228" t="s">
        <v>137</v>
      </c>
      <c r="C34" s="86">
        <v>2273811.84</v>
      </c>
      <c r="D34" s="86">
        <v>2273811.84</v>
      </c>
      <c r="E34" s="86">
        <v>2273811.84</v>
      </c>
      <c r="F34" s="86"/>
      <c r="G34" s="86"/>
    </row>
    <row r="35" ht="18" customHeight="1" spans="1:7">
      <c r="A35" s="229" t="s">
        <v>143</v>
      </c>
      <c r="B35" s="230" t="s">
        <v>143</v>
      </c>
      <c r="C35" s="86">
        <v>36251505.87</v>
      </c>
      <c r="D35" s="86">
        <v>34124962.22</v>
      </c>
      <c r="E35" s="86">
        <v>33648415.58</v>
      </c>
      <c r="F35" s="86">
        <v>476546.64</v>
      </c>
      <c r="G35" s="86">
        <v>2126543.65</v>
      </c>
    </row>
    <row r="36" customHeight="1" spans="2:4">
      <c r="B36" s="36"/>
      <c r="D36" s="36"/>
    </row>
    <row r="37" customHeight="1" spans="2:4">
      <c r="B37" s="36"/>
      <c r="D37" s="36"/>
    </row>
    <row r="38" customHeight="1" spans="2:4">
      <c r="B38" s="36"/>
      <c r="D38" s="36"/>
    </row>
  </sheetData>
  <mergeCells count="7">
    <mergeCell ref="A2:G2"/>
    <mergeCell ref="A3:E3"/>
    <mergeCell ref="A4:B4"/>
    <mergeCell ref="D4:F4"/>
    <mergeCell ref="A35:B35"/>
    <mergeCell ref="C4:C5"/>
    <mergeCell ref="G4:G5"/>
  </mergeCells>
  <printOptions horizontalCentered="1"/>
  <pageMargins left="0.393700787401575" right="0.393700787401575" top="0.511811023622047" bottom="0.511811023622047" header="0.31496062992126" footer="0.31496062992126"/>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selection activeCell="A12" sqref="A12:D12"/>
    </sheetView>
  </sheetViews>
  <sheetFormatPr defaultColWidth="9.16190476190476" defaultRowHeight="14.25" customHeight="1" outlineLevelCol="6"/>
  <cols>
    <col min="1" max="1" width="23.5047619047619" customWidth="1"/>
    <col min="2" max="2" width="22.8285714285714" customWidth="1"/>
    <col min="3" max="3" width="22.8285714285714" style="1" customWidth="1"/>
    <col min="4" max="7" width="22.8285714285714" customWidth="1"/>
  </cols>
  <sheetData>
    <row r="1" ht="15" customHeight="1" spans="1:7">
      <c r="A1" s="194"/>
      <c r="B1" s="195"/>
      <c r="C1" s="196"/>
      <c r="D1" s="80"/>
      <c r="G1" s="111" t="s">
        <v>191</v>
      </c>
    </row>
    <row r="2" ht="39" customHeight="1" spans="1:7">
      <c r="A2" s="172" t="str">
        <f>"2025"&amp;"年“三公”经费支出预算表"</f>
        <v>2025年“三公”经费支出预算表</v>
      </c>
      <c r="B2" s="68"/>
      <c r="C2" s="68"/>
      <c r="D2" s="68"/>
      <c r="E2" s="68"/>
      <c r="F2" s="68"/>
      <c r="G2" s="68"/>
    </row>
    <row r="3" ht="18.75" customHeight="1" spans="1:7">
      <c r="A3" s="54" t="str">
        <f>"单位名称："&amp;"临沧市临翔区南屏小学"</f>
        <v>单位名称：临沧市临翔区南屏小学</v>
      </c>
      <c r="B3" s="195"/>
      <c r="C3" s="196"/>
      <c r="D3" s="80"/>
      <c r="E3" s="38"/>
      <c r="G3" s="111" t="s">
        <v>192</v>
      </c>
    </row>
    <row r="4" ht="18.75" customHeight="1" spans="1:7">
      <c r="A4" s="12" t="s">
        <v>193</v>
      </c>
      <c r="B4" s="12" t="s">
        <v>194</v>
      </c>
      <c r="C4" s="197" t="s">
        <v>195</v>
      </c>
      <c r="D4" s="15" t="s">
        <v>196</v>
      </c>
      <c r="E4" s="16"/>
      <c r="F4" s="17"/>
      <c r="G4" s="39" t="s">
        <v>197</v>
      </c>
    </row>
    <row r="5" ht="18.75" customHeight="1" spans="1:7">
      <c r="A5" s="21"/>
      <c r="B5" s="198"/>
      <c r="C5" s="199"/>
      <c r="D5" s="84" t="s">
        <v>58</v>
      </c>
      <c r="E5" s="84" t="s">
        <v>198</v>
      </c>
      <c r="F5" s="84" t="s">
        <v>199</v>
      </c>
      <c r="G5" s="41"/>
    </row>
    <row r="6" ht="18.75" customHeight="1" spans="1:7">
      <c r="A6" s="200" t="s">
        <v>56</v>
      </c>
      <c r="B6" s="201">
        <v>1</v>
      </c>
      <c r="C6" s="24">
        <v>2</v>
      </c>
      <c r="D6" s="202">
        <v>3</v>
      </c>
      <c r="E6" s="202">
        <v>4</v>
      </c>
      <c r="F6" s="202">
        <v>5</v>
      </c>
      <c r="G6" s="203">
        <v>6</v>
      </c>
    </row>
    <row r="7" ht="18.75" customHeight="1" spans="1:7">
      <c r="A7" s="200" t="s">
        <v>56</v>
      </c>
      <c r="B7" s="204"/>
      <c r="C7" s="205"/>
      <c r="D7" s="204"/>
      <c r="E7" s="206"/>
      <c r="F7" s="206"/>
      <c r="G7" s="206"/>
    </row>
    <row r="8" ht="18.75" customHeight="1" spans="1:7">
      <c r="A8" s="207" t="s">
        <v>200</v>
      </c>
      <c r="B8" s="204"/>
      <c r="C8" s="205"/>
      <c r="D8" s="204"/>
      <c r="E8" s="206"/>
      <c r="F8" s="206"/>
      <c r="G8" s="206"/>
    </row>
    <row r="9" ht="18.75" customHeight="1" spans="1:7">
      <c r="A9" s="207" t="s">
        <v>201</v>
      </c>
      <c r="B9" s="204"/>
      <c r="C9" s="205"/>
      <c r="D9" s="204"/>
      <c r="E9" s="206"/>
      <c r="F9" s="206"/>
      <c r="G9" s="206"/>
    </row>
    <row r="10" ht="18.75" customHeight="1" spans="1:7">
      <c r="A10" s="207" t="s">
        <v>202</v>
      </c>
      <c r="B10" s="204"/>
      <c r="C10" s="205"/>
      <c r="D10" s="204"/>
      <c r="E10" s="206"/>
      <c r="F10" s="206"/>
      <c r="G10" s="206"/>
    </row>
    <row r="11" ht="18.75" customHeight="1" spans="1:7">
      <c r="A11" s="207" t="s">
        <v>203</v>
      </c>
      <c r="B11" s="204"/>
      <c r="C11" s="205"/>
      <c r="D11" s="204"/>
      <c r="E11" s="206"/>
      <c r="F11" s="206"/>
      <c r="G11" s="206"/>
    </row>
    <row r="12" ht="15" customHeight="1" spans="1:4">
      <c r="A12" s="208" t="s">
        <v>204</v>
      </c>
      <c r="B12" s="50"/>
      <c r="C12" s="50"/>
      <c r="D12" s="50"/>
    </row>
    <row r="13" customHeight="1" spans="2:4">
      <c r="B13" s="36"/>
      <c r="D13" s="36"/>
    </row>
    <row r="14" customHeight="1" spans="2:4">
      <c r="B14" s="36"/>
      <c r="D14" s="36"/>
    </row>
    <row r="15" customHeight="1" spans="2:4">
      <c r="B15" s="36"/>
      <c r="D15" s="36"/>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8">
    <mergeCell ref="A2:G2"/>
    <mergeCell ref="A3:D3"/>
    <mergeCell ref="D4:F4"/>
    <mergeCell ref="A12:D12"/>
    <mergeCell ref="A4:A6"/>
    <mergeCell ref="B4:B5"/>
    <mergeCell ref="C4:C5"/>
    <mergeCell ref="G4:G5"/>
  </mergeCells>
  <printOptions horizontalCentered="1"/>
  <pageMargins left="0.393700787401575" right="0.393700787401575" top="0.511811023622047" bottom="0.511811023622047" header="0.31496062992126" footer="0.31496062992126"/>
  <pageSetup paperSize="9" scale="9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showZeros="0" topLeftCell="B10" workbookViewId="0">
      <selection activeCell="B8" sqref="$A8:$XFD8"/>
    </sheetView>
  </sheetViews>
  <sheetFormatPr defaultColWidth="9.16190476190476" defaultRowHeight="14.25" customHeight="1"/>
  <cols>
    <col min="1" max="1" width="9.82857142857143" customWidth="1"/>
    <col min="2" max="2" width="25.5047619047619" customWidth="1"/>
    <col min="3" max="3" width="26.5047619047619" style="1" customWidth="1"/>
    <col min="4" max="4" width="10.1619047619048" customWidth="1"/>
    <col min="5" max="5" width="28.5047619047619" customWidth="1"/>
    <col min="6" max="6" width="10.3333333333333" style="168" customWidth="1"/>
    <col min="7" max="7" width="23" customWidth="1"/>
    <col min="8" max="9" width="19.8285714285714" customWidth="1"/>
    <col min="10" max="11" width="6.5047619047619" customWidth="1"/>
    <col min="12" max="12" width="19.8285714285714" customWidth="1"/>
    <col min="13" max="23" width="7.82857142857143" customWidth="1"/>
  </cols>
  <sheetData>
    <row r="1" ht="15" customHeight="1" spans="2:23">
      <c r="B1" s="169"/>
      <c r="D1" s="170"/>
      <c r="E1" s="170"/>
      <c r="F1" s="171"/>
      <c r="G1" s="170"/>
      <c r="H1" s="87"/>
      <c r="I1" s="87"/>
      <c r="J1" s="87"/>
      <c r="K1" s="87"/>
      <c r="L1" s="87"/>
      <c r="M1" s="87"/>
      <c r="N1" s="38"/>
      <c r="O1" s="38"/>
      <c r="P1" s="38"/>
      <c r="Q1" s="87"/>
      <c r="U1" s="169"/>
      <c r="W1" s="51" t="s">
        <v>205</v>
      </c>
    </row>
    <row r="2" ht="39.75" customHeight="1" spans="1:23">
      <c r="A2" s="172" t="str">
        <f>"2025"&amp;"年部门基本支出预算表"</f>
        <v>2025年部门基本支出预算表</v>
      </c>
      <c r="B2" s="68"/>
      <c r="C2" s="68"/>
      <c r="D2" s="68"/>
      <c r="E2" s="68"/>
      <c r="F2" s="68"/>
      <c r="G2" s="68"/>
      <c r="H2" s="68"/>
      <c r="I2" s="68"/>
      <c r="J2" s="68"/>
      <c r="K2" s="68"/>
      <c r="L2" s="68"/>
      <c r="M2" s="68"/>
      <c r="N2" s="8"/>
      <c r="O2" s="8"/>
      <c r="P2" s="8"/>
      <c r="Q2" s="68"/>
      <c r="R2" s="68"/>
      <c r="S2" s="68"/>
      <c r="T2" s="68"/>
      <c r="U2" s="68"/>
      <c r="V2" s="68"/>
      <c r="W2" s="68"/>
    </row>
    <row r="3" ht="18.75" customHeight="1" spans="1:23">
      <c r="A3" s="9" t="str">
        <f>"单位名称："&amp;"临沧市临翔区南屏小学"</f>
        <v>单位名称：临沧市临翔区南屏小学</v>
      </c>
      <c r="B3" s="173"/>
      <c r="C3" s="173"/>
      <c r="D3" s="173"/>
      <c r="E3" s="173"/>
      <c r="F3" s="173"/>
      <c r="G3" s="173"/>
      <c r="H3" s="91"/>
      <c r="I3" s="91"/>
      <c r="J3" s="91"/>
      <c r="K3" s="91"/>
      <c r="L3" s="91"/>
      <c r="M3" s="91"/>
      <c r="N3" s="117"/>
      <c r="O3" s="117"/>
      <c r="P3" s="117"/>
      <c r="Q3" s="91"/>
      <c r="U3" s="169"/>
      <c r="W3" s="51" t="s">
        <v>192</v>
      </c>
    </row>
    <row r="4" ht="18" customHeight="1" spans="1:23">
      <c r="A4" s="12" t="s">
        <v>206</v>
      </c>
      <c r="B4" s="12" t="s">
        <v>207</v>
      </c>
      <c r="C4" s="13" t="s">
        <v>208</v>
      </c>
      <c r="D4" s="12" t="s">
        <v>209</v>
      </c>
      <c r="E4" s="12" t="s">
        <v>210</v>
      </c>
      <c r="F4" s="174" t="s">
        <v>211</v>
      </c>
      <c r="G4" s="12" t="s">
        <v>212</v>
      </c>
      <c r="H4" s="175" t="s">
        <v>213</v>
      </c>
      <c r="I4" s="82" t="s">
        <v>213</v>
      </c>
      <c r="J4" s="82"/>
      <c r="K4" s="82"/>
      <c r="L4" s="82"/>
      <c r="M4" s="82"/>
      <c r="N4" s="16"/>
      <c r="O4" s="16"/>
      <c r="P4" s="16"/>
      <c r="Q4" s="94" t="s">
        <v>62</v>
      </c>
      <c r="R4" s="82" t="s">
        <v>78</v>
      </c>
      <c r="S4" s="82"/>
      <c r="T4" s="82"/>
      <c r="U4" s="82"/>
      <c r="V4" s="82"/>
      <c r="W4" s="191"/>
    </row>
    <row r="5" ht="18" customHeight="1" spans="1:23">
      <c r="A5" s="18"/>
      <c r="B5" s="167"/>
      <c r="C5" s="19"/>
      <c r="D5" s="18"/>
      <c r="E5" s="18"/>
      <c r="F5" s="176"/>
      <c r="G5" s="18"/>
      <c r="H5" s="135" t="s">
        <v>214</v>
      </c>
      <c r="I5" s="175" t="s">
        <v>59</v>
      </c>
      <c r="J5" s="82"/>
      <c r="K5" s="82"/>
      <c r="L5" s="82"/>
      <c r="M5" s="191"/>
      <c r="N5" s="15" t="s">
        <v>215</v>
      </c>
      <c r="O5" s="16"/>
      <c r="P5" s="17"/>
      <c r="Q5" s="12" t="s">
        <v>62</v>
      </c>
      <c r="R5" s="175" t="s">
        <v>78</v>
      </c>
      <c r="S5" s="94" t="s">
        <v>65</v>
      </c>
      <c r="T5" s="82" t="s">
        <v>78</v>
      </c>
      <c r="U5" s="94" t="s">
        <v>67</v>
      </c>
      <c r="V5" s="94" t="s">
        <v>68</v>
      </c>
      <c r="W5" s="193" t="s">
        <v>69</v>
      </c>
    </row>
    <row r="6" ht="18.75" customHeight="1" spans="1:23">
      <c r="A6" s="40"/>
      <c r="B6" s="40"/>
      <c r="C6" s="155"/>
      <c r="D6" s="40"/>
      <c r="E6" s="40"/>
      <c r="F6" s="177"/>
      <c r="G6" s="40"/>
      <c r="H6" s="40"/>
      <c r="I6" s="192" t="s">
        <v>216</v>
      </c>
      <c r="J6" s="12" t="s">
        <v>217</v>
      </c>
      <c r="K6" s="12" t="s">
        <v>218</v>
      </c>
      <c r="L6" s="12" t="s">
        <v>219</v>
      </c>
      <c r="M6" s="12" t="s">
        <v>220</v>
      </c>
      <c r="N6" s="12" t="s">
        <v>59</v>
      </c>
      <c r="O6" s="12" t="s">
        <v>60</v>
      </c>
      <c r="P6" s="12" t="s">
        <v>61</v>
      </c>
      <c r="Q6" s="40"/>
      <c r="R6" s="12" t="s">
        <v>58</v>
      </c>
      <c r="S6" s="12" t="s">
        <v>65</v>
      </c>
      <c r="T6" s="12" t="s">
        <v>221</v>
      </c>
      <c r="U6" s="12" t="s">
        <v>67</v>
      </c>
      <c r="V6" s="12" t="s">
        <v>68</v>
      </c>
      <c r="W6" s="12" t="s">
        <v>69</v>
      </c>
    </row>
    <row r="7" ht="37.5" customHeight="1" spans="1:23">
      <c r="A7" s="138"/>
      <c r="B7" s="178"/>
      <c r="C7" s="179"/>
      <c r="D7" s="178"/>
      <c r="E7" s="138"/>
      <c r="F7" s="180"/>
      <c r="G7" s="138"/>
      <c r="H7" s="138"/>
      <c r="I7" s="116"/>
      <c r="J7" s="21" t="s">
        <v>222</v>
      </c>
      <c r="K7" s="21" t="s">
        <v>218</v>
      </c>
      <c r="L7" s="21" t="s">
        <v>219</v>
      </c>
      <c r="M7" s="21" t="s">
        <v>220</v>
      </c>
      <c r="N7" s="21" t="s">
        <v>218</v>
      </c>
      <c r="O7" s="21" t="s">
        <v>219</v>
      </c>
      <c r="P7" s="21" t="s">
        <v>220</v>
      </c>
      <c r="Q7" s="21" t="s">
        <v>62</v>
      </c>
      <c r="R7" s="21" t="s">
        <v>58</v>
      </c>
      <c r="S7" s="21" t="s">
        <v>65</v>
      </c>
      <c r="T7" s="21" t="s">
        <v>221</v>
      </c>
      <c r="U7" s="21" t="s">
        <v>67</v>
      </c>
      <c r="V7" s="21" t="s">
        <v>68</v>
      </c>
      <c r="W7" s="21" t="s">
        <v>69</v>
      </c>
    </row>
    <row r="8" ht="19.5" customHeight="1" spans="1:23">
      <c r="A8" s="181">
        <v>1</v>
      </c>
      <c r="B8" s="182">
        <v>2</v>
      </c>
      <c r="C8" s="181">
        <v>3</v>
      </c>
      <c r="D8" s="182">
        <v>4</v>
      </c>
      <c r="E8" s="181">
        <v>5</v>
      </c>
      <c r="F8" s="183">
        <v>6</v>
      </c>
      <c r="G8" s="181">
        <v>7</v>
      </c>
      <c r="H8" s="181">
        <v>8</v>
      </c>
      <c r="I8" s="181">
        <v>9</v>
      </c>
      <c r="J8" s="181">
        <v>10</v>
      </c>
      <c r="K8" s="181">
        <v>11</v>
      </c>
      <c r="L8" s="181">
        <v>12</v>
      </c>
      <c r="M8" s="181">
        <v>13</v>
      </c>
      <c r="N8" s="181">
        <v>14</v>
      </c>
      <c r="O8" s="181">
        <v>15</v>
      </c>
      <c r="P8" s="181">
        <v>16</v>
      </c>
      <c r="Q8" s="181">
        <v>17</v>
      </c>
      <c r="R8" s="181">
        <v>18</v>
      </c>
      <c r="S8" s="181">
        <v>19</v>
      </c>
      <c r="T8" s="181">
        <v>20</v>
      </c>
      <c r="U8" s="181">
        <v>21</v>
      </c>
      <c r="V8" s="181">
        <v>22</v>
      </c>
      <c r="W8" s="181">
        <v>23</v>
      </c>
    </row>
    <row r="9" ht="21" customHeight="1" spans="1:23">
      <c r="A9" s="184" t="s">
        <v>71</v>
      </c>
      <c r="B9" s="185"/>
      <c r="C9" s="186"/>
      <c r="D9" s="185"/>
      <c r="E9" s="184"/>
      <c r="F9" s="187"/>
      <c r="G9" s="184"/>
      <c r="H9" s="31">
        <v>34124962.22</v>
      </c>
      <c r="I9" s="31">
        <v>34124962.22</v>
      </c>
      <c r="J9" s="31"/>
      <c r="K9" s="31"/>
      <c r="L9" s="31">
        <v>34124962.22</v>
      </c>
      <c r="M9" s="31"/>
      <c r="N9" s="31"/>
      <c r="O9" s="31"/>
      <c r="P9" s="31"/>
      <c r="Q9" s="31"/>
      <c r="R9" s="31"/>
      <c r="S9" s="31"/>
      <c r="T9" s="31"/>
      <c r="U9" s="31"/>
      <c r="V9" s="31"/>
      <c r="W9" s="31"/>
    </row>
    <row r="10" ht="21" customHeight="1" spans="1:23">
      <c r="A10" s="184"/>
      <c r="B10" s="27" t="s">
        <v>223</v>
      </c>
      <c r="C10" s="27" t="s">
        <v>224</v>
      </c>
      <c r="D10" s="27" t="s">
        <v>92</v>
      </c>
      <c r="E10" s="27" t="s">
        <v>93</v>
      </c>
      <c r="F10" s="188" t="s">
        <v>225</v>
      </c>
      <c r="G10" s="27" t="s">
        <v>226</v>
      </c>
      <c r="H10" s="31">
        <v>9929904</v>
      </c>
      <c r="I10" s="31">
        <v>9929904</v>
      </c>
      <c r="J10" s="31"/>
      <c r="K10" s="31"/>
      <c r="L10" s="31">
        <v>9929904</v>
      </c>
      <c r="M10" s="31"/>
      <c r="N10" s="31"/>
      <c r="O10" s="31"/>
      <c r="P10" s="31"/>
      <c r="Q10" s="31"/>
      <c r="R10" s="31"/>
      <c r="S10" s="31"/>
      <c r="T10" s="31"/>
      <c r="U10" s="31"/>
      <c r="V10" s="31"/>
      <c r="W10" s="31"/>
    </row>
    <row r="11" ht="21" customHeight="1" spans="1:23">
      <c r="A11" s="144"/>
      <c r="B11" s="27" t="s">
        <v>223</v>
      </c>
      <c r="C11" s="27" t="s">
        <v>224</v>
      </c>
      <c r="D11" s="27" t="s">
        <v>92</v>
      </c>
      <c r="E11" s="27" t="s">
        <v>93</v>
      </c>
      <c r="F11" s="188" t="s">
        <v>227</v>
      </c>
      <c r="G11" s="27" t="s">
        <v>228</v>
      </c>
      <c r="H11" s="31">
        <v>6000</v>
      </c>
      <c r="I11" s="31">
        <v>6000</v>
      </c>
      <c r="J11" s="31"/>
      <c r="K11" s="31"/>
      <c r="L11" s="31">
        <v>6000</v>
      </c>
      <c r="M11" s="31"/>
      <c r="N11" s="31"/>
      <c r="O11" s="31"/>
      <c r="P11" s="31"/>
      <c r="Q11" s="31"/>
      <c r="R11" s="31"/>
      <c r="S11" s="31"/>
      <c r="T11" s="31"/>
      <c r="U11" s="31"/>
      <c r="V11" s="31"/>
      <c r="W11" s="31"/>
    </row>
    <row r="12" ht="21" customHeight="1" spans="1:23">
      <c r="A12" s="144"/>
      <c r="B12" s="27" t="s">
        <v>223</v>
      </c>
      <c r="C12" s="27" t="s">
        <v>224</v>
      </c>
      <c r="D12" s="27" t="s">
        <v>92</v>
      </c>
      <c r="E12" s="27" t="s">
        <v>93</v>
      </c>
      <c r="F12" s="188" t="s">
        <v>227</v>
      </c>
      <c r="G12" s="27" t="s">
        <v>228</v>
      </c>
      <c r="H12" s="31">
        <v>663576</v>
      </c>
      <c r="I12" s="31">
        <v>663576</v>
      </c>
      <c r="J12" s="31"/>
      <c r="K12" s="31"/>
      <c r="L12" s="31">
        <v>663576</v>
      </c>
      <c r="M12" s="31"/>
      <c r="N12" s="31"/>
      <c r="O12" s="31"/>
      <c r="P12" s="31"/>
      <c r="Q12" s="31"/>
      <c r="R12" s="31"/>
      <c r="S12" s="31"/>
      <c r="T12" s="31"/>
      <c r="U12" s="31"/>
      <c r="V12" s="31"/>
      <c r="W12" s="31"/>
    </row>
    <row r="13" ht="21" customHeight="1" spans="1:23">
      <c r="A13" s="144"/>
      <c r="B13" s="27" t="s">
        <v>229</v>
      </c>
      <c r="C13" s="27" t="s">
        <v>230</v>
      </c>
      <c r="D13" s="27" t="s">
        <v>92</v>
      </c>
      <c r="E13" s="27" t="s">
        <v>93</v>
      </c>
      <c r="F13" s="188" t="s">
        <v>227</v>
      </c>
      <c r="G13" s="27" t="s">
        <v>228</v>
      </c>
      <c r="H13" s="31">
        <v>6000</v>
      </c>
      <c r="I13" s="31">
        <v>6000</v>
      </c>
      <c r="J13" s="31"/>
      <c r="K13" s="31"/>
      <c r="L13" s="31">
        <v>6000</v>
      </c>
      <c r="M13" s="31"/>
      <c r="N13" s="31"/>
      <c r="O13" s="31"/>
      <c r="P13" s="31"/>
      <c r="Q13" s="31"/>
      <c r="R13" s="31"/>
      <c r="S13" s="31"/>
      <c r="T13" s="31"/>
      <c r="U13" s="31"/>
      <c r="V13" s="31"/>
      <c r="W13" s="31"/>
    </row>
    <row r="14" ht="21" customHeight="1" spans="1:23">
      <c r="A14" s="144"/>
      <c r="B14" s="27" t="s">
        <v>223</v>
      </c>
      <c r="C14" s="27" t="s">
        <v>224</v>
      </c>
      <c r="D14" s="27" t="s">
        <v>92</v>
      </c>
      <c r="E14" s="27" t="s">
        <v>93</v>
      </c>
      <c r="F14" s="188" t="s">
        <v>231</v>
      </c>
      <c r="G14" s="27" t="s">
        <v>232</v>
      </c>
      <c r="H14" s="31">
        <v>2743200</v>
      </c>
      <c r="I14" s="31">
        <v>2743200</v>
      </c>
      <c r="J14" s="31"/>
      <c r="K14" s="31"/>
      <c r="L14" s="31">
        <v>2743200</v>
      </c>
      <c r="M14" s="31"/>
      <c r="N14" s="31"/>
      <c r="O14" s="31"/>
      <c r="P14" s="31"/>
      <c r="Q14" s="31"/>
      <c r="R14" s="31"/>
      <c r="S14" s="31"/>
      <c r="T14" s="31"/>
      <c r="U14" s="31"/>
      <c r="V14" s="31"/>
      <c r="W14" s="31"/>
    </row>
    <row r="15" ht="21" customHeight="1" spans="1:23">
      <c r="A15" s="144"/>
      <c r="B15" s="27" t="s">
        <v>233</v>
      </c>
      <c r="C15" s="27" t="s">
        <v>234</v>
      </c>
      <c r="D15" s="27" t="s">
        <v>92</v>
      </c>
      <c r="E15" s="27" t="s">
        <v>93</v>
      </c>
      <c r="F15" s="188" t="s">
        <v>231</v>
      </c>
      <c r="G15" s="27" t="s">
        <v>232</v>
      </c>
      <c r="H15" s="31">
        <v>3636000</v>
      </c>
      <c r="I15" s="31">
        <v>3636000</v>
      </c>
      <c r="J15" s="31"/>
      <c r="K15" s="31"/>
      <c r="L15" s="31">
        <v>3636000</v>
      </c>
      <c r="M15" s="31"/>
      <c r="N15" s="31"/>
      <c r="O15" s="31"/>
      <c r="P15" s="31"/>
      <c r="Q15" s="31"/>
      <c r="R15" s="31"/>
      <c r="S15" s="31"/>
      <c r="T15" s="31"/>
      <c r="U15" s="31"/>
      <c r="V15" s="31"/>
      <c r="W15" s="31"/>
    </row>
    <row r="16" ht="21" customHeight="1" spans="1:23">
      <c r="A16" s="144"/>
      <c r="B16" s="27" t="s">
        <v>223</v>
      </c>
      <c r="C16" s="27" t="s">
        <v>224</v>
      </c>
      <c r="D16" s="27" t="s">
        <v>92</v>
      </c>
      <c r="E16" s="27" t="s">
        <v>93</v>
      </c>
      <c r="F16" s="188" t="s">
        <v>231</v>
      </c>
      <c r="G16" s="27" t="s">
        <v>232</v>
      </c>
      <c r="H16" s="31">
        <v>5611752</v>
      </c>
      <c r="I16" s="31">
        <v>5611752</v>
      </c>
      <c r="J16" s="31"/>
      <c r="K16" s="31"/>
      <c r="L16" s="31">
        <v>5611752</v>
      </c>
      <c r="M16" s="31"/>
      <c r="N16" s="31"/>
      <c r="O16" s="31"/>
      <c r="P16" s="31"/>
      <c r="Q16" s="31"/>
      <c r="R16" s="31"/>
      <c r="S16" s="31"/>
      <c r="T16" s="31"/>
      <c r="U16" s="31"/>
      <c r="V16" s="31"/>
      <c r="W16" s="31"/>
    </row>
    <row r="17" ht="21" customHeight="1" spans="1:23">
      <c r="A17" s="144"/>
      <c r="B17" s="27" t="s">
        <v>235</v>
      </c>
      <c r="C17" s="27" t="s">
        <v>236</v>
      </c>
      <c r="D17" s="27" t="s">
        <v>113</v>
      </c>
      <c r="E17" s="27" t="s">
        <v>114</v>
      </c>
      <c r="F17" s="188" t="s">
        <v>237</v>
      </c>
      <c r="G17" s="27" t="s">
        <v>238</v>
      </c>
      <c r="H17" s="31">
        <v>3031749.12</v>
      </c>
      <c r="I17" s="31">
        <v>3031749.12</v>
      </c>
      <c r="J17" s="31"/>
      <c r="K17" s="31"/>
      <c r="L17" s="31">
        <v>3031749.12</v>
      </c>
      <c r="M17" s="31"/>
      <c r="N17" s="31"/>
      <c r="O17" s="31"/>
      <c r="P17" s="31"/>
      <c r="Q17" s="31"/>
      <c r="R17" s="31"/>
      <c r="S17" s="31"/>
      <c r="T17" s="31"/>
      <c r="U17" s="31"/>
      <c r="V17" s="31"/>
      <c r="W17" s="31"/>
    </row>
    <row r="18" ht="21" customHeight="1" spans="1:23">
      <c r="A18" s="144"/>
      <c r="B18" s="27" t="s">
        <v>235</v>
      </c>
      <c r="C18" s="27" t="s">
        <v>236</v>
      </c>
      <c r="D18" s="27" t="s">
        <v>113</v>
      </c>
      <c r="E18" s="27" t="s">
        <v>114</v>
      </c>
      <c r="F18" s="188" t="s">
        <v>237</v>
      </c>
      <c r="G18" s="27" t="s">
        <v>238</v>
      </c>
      <c r="H18" s="31"/>
      <c r="I18" s="31"/>
      <c r="J18" s="31"/>
      <c r="K18" s="31"/>
      <c r="L18" s="31"/>
      <c r="M18" s="31"/>
      <c r="N18" s="31"/>
      <c r="O18" s="31"/>
      <c r="P18" s="31"/>
      <c r="Q18" s="31"/>
      <c r="R18" s="31"/>
      <c r="S18" s="31"/>
      <c r="T18" s="31"/>
      <c r="U18" s="31"/>
      <c r="V18" s="31"/>
      <c r="W18" s="31"/>
    </row>
    <row r="19" ht="21" customHeight="1" spans="1:23">
      <c r="A19" s="144"/>
      <c r="B19" s="27" t="s">
        <v>235</v>
      </c>
      <c r="C19" s="27" t="s">
        <v>236</v>
      </c>
      <c r="D19" s="27" t="s">
        <v>126</v>
      </c>
      <c r="E19" s="27" t="s">
        <v>127</v>
      </c>
      <c r="F19" s="188" t="s">
        <v>239</v>
      </c>
      <c r="G19" s="27" t="s">
        <v>240</v>
      </c>
      <c r="H19" s="31">
        <v>1345338.67</v>
      </c>
      <c r="I19" s="31">
        <v>1345338.67</v>
      </c>
      <c r="J19" s="31"/>
      <c r="K19" s="31"/>
      <c r="L19" s="31">
        <v>1345338.67</v>
      </c>
      <c r="M19" s="31"/>
      <c r="N19" s="31"/>
      <c r="O19" s="31"/>
      <c r="P19" s="31"/>
      <c r="Q19" s="31"/>
      <c r="R19" s="31"/>
      <c r="S19" s="31"/>
      <c r="T19" s="31"/>
      <c r="U19" s="31"/>
      <c r="V19" s="31"/>
      <c r="W19" s="31"/>
    </row>
    <row r="20" ht="21" customHeight="1" spans="1:23">
      <c r="A20" s="144"/>
      <c r="B20" s="27" t="s">
        <v>235</v>
      </c>
      <c r="C20" s="27" t="s">
        <v>236</v>
      </c>
      <c r="D20" s="27" t="s">
        <v>241</v>
      </c>
      <c r="E20" s="27" t="s">
        <v>242</v>
      </c>
      <c r="F20" s="188" t="s">
        <v>239</v>
      </c>
      <c r="G20" s="27" t="s">
        <v>240</v>
      </c>
      <c r="H20" s="31"/>
      <c r="I20" s="31"/>
      <c r="J20" s="31"/>
      <c r="K20" s="31"/>
      <c r="L20" s="31"/>
      <c r="M20" s="31"/>
      <c r="N20" s="31"/>
      <c r="O20" s="31"/>
      <c r="P20" s="31"/>
      <c r="Q20" s="31"/>
      <c r="R20" s="31"/>
      <c r="S20" s="31"/>
      <c r="T20" s="31"/>
      <c r="U20" s="31"/>
      <c r="V20" s="31"/>
      <c r="W20" s="31"/>
    </row>
    <row r="21" ht="21" customHeight="1" spans="1:23">
      <c r="A21" s="144"/>
      <c r="B21" s="27" t="s">
        <v>235</v>
      </c>
      <c r="C21" s="27" t="s">
        <v>236</v>
      </c>
      <c r="D21" s="27" t="s">
        <v>128</v>
      </c>
      <c r="E21" s="27" t="s">
        <v>129</v>
      </c>
      <c r="F21" s="188" t="s">
        <v>243</v>
      </c>
      <c r="G21" s="27" t="s">
        <v>244</v>
      </c>
      <c r="H21" s="31">
        <v>568452.96</v>
      </c>
      <c r="I21" s="31">
        <v>568452.96</v>
      </c>
      <c r="J21" s="31"/>
      <c r="K21" s="31"/>
      <c r="L21" s="31">
        <v>568452.96</v>
      </c>
      <c r="M21" s="31"/>
      <c r="N21" s="31"/>
      <c r="O21" s="31"/>
      <c r="P21" s="31"/>
      <c r="Q21" s="31"/>
      <c r="R21" s="31"/>
      <c r="S21" s="31"/>
      <c r="T21" s="31"/>
      <c r="U21" s="31"/>
      <c r="V21" s="31"/>
      <c r="W21" s="31"/>
    </row>
    <row r="22" ht="21" customHeight="1" spans="1:23">
      <c r="A22" s="144"/>
      <c r="B22" s="27" t="s">
        <v>235</v>
      </c>
      <c r="C22" s="27" t="s">
        <v>236</v>
      </c>
      <c r="D22" s="27" t="s">
        <v>128</v>
      </c>
      <c r="E22" s="27" t="s">
        <v>129</v>
      </c>
      <c r="F22" s="188" t="s">
        <v>243</v>
      </c>
      <c r="G22" s="27" t="s">
        <v>244</v>
      </c>
      <c r="H22" s="31"/>
      <c r="I22" s="31"/>
      <c r="J22" s="31"/>
      <c r="K22" s="31"/>
      <c r="L22" s="31"/>
      <c r="M22" s="31"/>
      <c r="N22" s="31"/>
      <c r="O22" s="31"/>
      <c r="P22" s="31"/>
      <c r="Q22" s="31"/>
      <c r="R22" s="31"/>
      <c r="S22" s="31"/>
      <c r="T22" s="31"/>
      <c r="U22" s="31"/>
      <c r="V22" s="31"/>
      <c r="W22" s="31"/>
    </row>
    <row r="23" ht="21" customHeight="1" spans="1:23">
      <c r="A23" s="144"/>
      <c r="B23" s="27" t="s">
        <v>235</v>
      </c>
      <c r="C23" s="27" t="s">
        <v>236</v>
      </c>
      <c r="D23" s="27" t="s">
        <v>128</v>
      </c>
      <c r="E23" s="27" t="s">
        <v>129</v>
      </c>
      <c r="F23" s="188" t="s">
        <v>243</v>
      </c>
      <c r="G23" s="27" t="s">
        <v>244</v>
      </c>
      <c r="H23" s="31">
        <v>374203.71</v>
      </c>
      <c r="I23" s="31">
        <v>374203.71</v>
      </c>
      <c r="J23" s="31"/>
      <c r="K23" s="31"/>
      <c r="L23" s="31">
        <v>374203.71</v>
      </c>
      <c r="M23" s="31"/>
      <c r="N23" s="31"/>
      <c r="O23" s="31"/>
      <c r="P23" s="31"/>
      <c r="Q23" s="31"/>
      <c r="R23" s="31"/>
      <c r="S23" s="31"/>
      <c r="T23" s="31"/>
      <c r="U23" s="31"/>
      <c r="V23" s="31"/>
      <c r="W23" s="31"/>
    </row>
    <row r="24" ht="21" customHeight="1" spans="1:23">
      <c r="A24" s="144"/>
      <c r="B24" s="27" t="s">
        <v>235</v>
      </c>
      <c r="C24" s="27" t="s">
        <v>236</v>
      </c>
      <c r="D24" s="27" t="s">
        <v>128</v>
      </c>
      <c r="E24" s="27" t="s">
        <v>129</v>
      </c>
      <c r="F24" s="188" t="s">
        <v>243</v>
      </c>
      <c r="G24" s="27" t="s">
        <v>244</v>
      </c>
      <c r="H24" s="31"/>
      <c r="I24" s="31"/>
      <c r="J24" s="31"/>
      <c r="K24" s="31"/>
      <c r="L24" s="31"/>
      <c r="M24" s="31"/>
      <c r="N24" s="31"/>
      <c r="O24" s="31"/>
      <c r="P24" s="31"/>
      <c r="Q24" s="31"/>
      <c r="R24" s="31"/>
      <c r="S24" s="31"/>
      <c r="T24" s="31"/>
      <c r="U24" s="31"/>
      <c r="V24" s="31"/>
      <c r="W24" s="31"/>
    </row>
    <row r="25" ht="21" customHeight="1" spans="1:23">
      <c r="A25" s="144"/>
      <c r="B25" s="27" t="s">
        <v>235</v>
      </c>
      <c r="C25" s="27" t="s">
        <v>236</v>
      </c>
      <c r="D25" s="27" t="s">
        <v>130</v>
      </c>
      <c r="E25" s="27" t="s">
        <v>131</v>
      </c>
      <c r="F25" s="188" t="s">
        <v>245</v>
      </c>
      <c r="G25" s="27" t="s">
        <v>246</v>
      </c>
      <c r="H25" s="31">
        <v>46056</v>
      </c>
      <c r="I25" s="31">
        <v>46056</v>
      </c>
      <c r="J25" s="31"/>
      <c r="K25" s="31"/>
      <c r="L25" s="31">
        <v>46056</v>
      </c>
      <c r="M25" s="31"/>
      <c r="N25" s="31"/>
      <c r="O25" s="31"/>
      <c r="P25" s="31"/>
      <c r="Q25" s="31"/>
      <c r="R25" s="31"/>
      <c r="S25" s="31"/>
      <c r="T25" s="31"/>
      <c r="U25" s="31"/>
      <c r="V25" s="31"/>
      <c r="W25" s="31"/>
    </row>
    <row r="26" ht="21" customHeight="1" spans="1:23">
      <c r="A26" s="144"/>
      <c r="B26" s="27" t="s">
        <v>235</v>
      </c>
      <c r="C26" s="27" t="s">
        <v>236</v>
      </c>
      <c r="D26" s="27" t="s">
        <v>121</v>
      </c>
      <c r="E26" s="27" t="s">
        <v>120</v>
      </c>
      <c r="F26" s="188" t="s">
        <v>245</v>
      </c>
      <c r="G26" s="27" t="s">
        <v>246</v>
      </c>
      <c r="H26" s="31">
        <v>132639.02</v>
      </c>
      <c r="I26" s="31">
        <v>132639.02</v>
      </c>
      <c r="J26" s="31"/>
      <c r="K26" s="31"/>
      <c r="L26" s="31">
        <v>132639.02</v>
      </c>
      <c r="M26" s="31"/>
      <c r="N26" s="31"/>
      <c r="O26" s="31"/>
      <c r="P26" s="31"/>
      <c r="Q26" s="31"/>
      <c r="R26" s="31"/>
      <c r="S26" s="31"/>
      <c r="T26" s="31"/>
      <c r="U26" s="31"/>
      <c r="V26" s="31"/>
      <c r="W26" s="31"/>
    </row>
    <row r="27" ht="21" customHeight="1" spans="1:23">
      <c r="A27" s="144"/>
      <c r="B27" s="27" t="s">
        <v>235</v>
      </c>
      <c r="C27" s="27" t="s">
        <v>236</v>
      </c>
      <c r="D27" s="27" t="s">
        <v>130</v>
      </c>
      <c r="E27" s="27" t="s">
        <v>131</v>
      </c>
      <c r="F27" s="188" t="s">
        <v>245</v>
      </c>
      <c r="G27" s="27" t="s">
        <v>246</v>
      </c>
      <c r="H27" s="31">
        <v>37896.86</v>
      </c>
      <c r="I27" s="31">
        <v>37896.86</v>
      </c>
      <c r="J27" s="31"/>
      <c r="K27" s="31"/>
      <c r="L27" s="31">
        <v>37896.86</v>
      </c>
      <c r="M27" s="31"/>
      <c r="N27" s="31"/>
      <c r="O27" s="31"/>
      <c r="P27" s="31"/>
      <c r="Q27" s="31"/>
      <c r="R27" s="31"/>
      <c r="S27" s="31"/>
      <c r="T27" s="31"/>
      <c r="U27" s="31"/>
      <c r="V27" s="31"/>
      <c r="W27" s="31"/>
    </row>
    <row r="28" ht="21" customHeight="1" spans="1:23">
      <c r="A28" s="144"/>
      <c r="B28" s="27" t="s">
        <v>235</v>
      </c>
      <c r="C28" s="27" t="s">
        <v>236</v>
      </c>
      <c r="D28" s="27" t="s">
        <v>130</v>
      </c>
      <c r="E28" s="27" t="s">
        <v>131</v>
      </c>
      <c r="F28" s="188" t="s">
        <v>245</v>
      </c>
      <c r="G28" s="27" t="s">
        <v>246</v>
      </c>
      <c r="H28" s="31"/>
      <c r="I28" s="31"/>
      <c r="J28" s="31"/>
      <c r="K28" s="31"/>
      <c r="L28" s="31"/>
      <c r="M28" s="31"/>
      <c r="N28" s="31"/>
      <c r="O28" s="31"/>
      <c r="P28" s="31"/>
      <c r="Q28" s="31"/>
      <c r="R28" s="31"/>
      <c r="S28" s="31"/>
      <c r="T28" s="31"/>
      <c r="U28" s="31"/>
      <c r="V28" s="31"/>
      <c r="W28" s="31"/>
    </row>
    <row r="29" ht="21" customHeight="1" spans="1:23">
      <c r="A29" s="144"/>
      <c r="B29" s="27" t="s">
        <v>235</v>
      </c>
      <c r="C29" s="27" t="s">
        <v>236</v>
      </c>
      <c r="D29" s="27" t="s">
        <v>130</v>
      </c>
      <c r="E29" s="27" t="s">
        <v>131</v>
      </c>
      <c r="F29" s="188" t="s">
        <v>245</v>
      </c>
      <c r="G29" s="27" t="s">
        <v>246</v>
      </c>
      <c r="H29" s="31">
        <v>31236</v>
      </c>
      <c r="I29" s="31">
        <v>31236</v>
      </c>
      <c r="J29" s="31"/>
      <c r="K29" s="31"/>
      <c r="L29" s="31">
        <v>31236</v>
      </c>
      <c r="M29" s="31"/>
      <c r="N29" s="31"/>
      <c r="O29" s="31"/>
      <c r="P29" s="31"/>
      <c r="Q29" s="31"/>
      <c r="R29" s="31"/>
      <c r="S29" s="31"/>
      <c r="T29" s="31"/>
      <c r="U29" s="31"/>
      <c r="V29" s="31"/>
      <c r="W29" s="31"/>
    </row>
    <row r="30" ht="21" customHeight="1" spans="1:23">
      <c r="A30" s="144"/>
      <c r="B30" s="27" t="s">
        <v>235</v>
      </c>
      <c r="C30" s="27" t="s">
        <v>236</v>
      </c>
      <c r="D30" s="27" t="s">
        <v>121</v>
      </c>
      <c r="E30" s="27" t="s">
        <v>120</v>
      </c>
      <c r="F30" s="188" t="s">
        <v>245</v>
      </c>
      <c r="G30" s="27" t="s">
        <v>246</v>
      </c>
      <c r="H30" s="31"/>
      <c r="I30" s="31"/>
      <c r="J30" s="31"/>
      <c r="K30" s="31"/>
      <c r="L30" s="31"/>
      <c r="M30" s="31"/>
      <c r="N30" s="31"/>
      <c r="O30" s="31"/>
      <c r="P30" s="31"/>
      <c r="Q30" s="31"/>
      <c r="R30" s="31"/>
      <c r="S30" s="31"/>
      <c r="T30" s="31"/>
      <c r="U30" s="31"/>
      <c r="V30" s="31"/>
      <c r="W30" s="31"/>
    </row>
    <row r="31" ht="21" customHeight="1" spans="1:23">
      <c r="A31" s="144"/>
      <c r="B31" s="27" t="s">
        <v>235</v>
      </c>
      <c r="C31" s="27" t="s">
        <v>236</v>
      </c>
      <c r="D31" s="27" t="s">
        <v>130</v>
      </c>
      <c r="E31" s="27" t="s">
        <v>131</v>
      </c>
      <c r="F31" s="188" t="s">
        <v>245</v>
      </c>
      <c r="G31" s="27" t="s">
        <v>246</v>
      </c>
      <c r="H31" s="31"/>
      <c r="I31" s="31"/>
      <c r="J31" s="31"/>
      <c r="K31" s="31"/>
      <c r="L31" s="31"/>
      <c r="M31" s="31"/>
      <c r="N31" s="31"/>
      <c r="O31" s="31"/>
      <c r="P31" s="31"/>
      <c r="Q31" s="31"/>
      <c r="R31" s="31"/>
      <c r="S31" s="31"/>
      <c r="T31" s="31"/>
      <c r="U31" s="31"/>
      <c r="V31" s="31"/>
      <c r="W31" s="31"/>
    </row>
    <row r="32" ht="21" customHeight="1" spans="1:23">
      <c r="A32" s="144"/>
      <c r="B32" s="27" t="s">
        <v>235</v>
      </c>
      <c r="C32" s="27" t="s">
        <v>236</v>
      </c>
      <c r="D32" s="27" t="s">
        <v>130</v>
      </c>
      <c r="E32" s="27" t="s">
        <v>131</v>
      </c>
      <c r="F32" s="188" t="s">
        <v>245</v>
      </c>
      <c r="G32" s="27" t="s">
        <v>246</v>
      </c>
      <c r="H32" s="31"/>
      <c r="I32" s="31"/>
      <c r="J32" s="31"/>
      <c r="K32" s="31"/>
      <c r="L32" s="31"/>
      <c r="M32" s="31"/>
      <c r="N32" s="31"/>
      <c r="O32" s="31"/>
      <c r="P32" s="31"/>
      <c r="Q32" s="31"/>
      <c r="R32" s="31"/>
      <c r="S32" s="31"/>
      <c r="T32" s="31"/>
      <c r="U32" s="31"/>
      <c r="V32" s="31"/>
      <c r="W32" s="31"/>
    </row>
    <row r="33" ht="21" customHeight="1" spans="1:23">
      <c r="A33" s="144"/>
      <c r="B33" s="27" t="s">
        <v>247</v>
      </c>
      <c r="C33" s="27" t="s">
        <v>137</v>
      </c>
      <c r="D33" s="27" t="s">
        <v>136</v>
      </c>
      <c r="E33" s="27" t="s">
        <v>137</v>
      </c>
      <c r="F33" s="188" t="s">
        <v>248</v>
      </c>
      <c r="G33" s="27" t="s">
        <v>137</v>
      </c>
      <c r="H33" s="31">
        <v>2273811.84</v>
      </c>
      <c r="I33" s="31">
        <v>2273811.84</v>
      </c>
      <c r="J33" s="31"/>
      <c r="K33" s="31"/>
      <c r="L33" s="31">
        <v>2273811.84</v>
      </c>
      <c r="M33" s="31"/>
      <c r="N33" s="31"/>
      <c r="O33" s="31"/>
      <c r="P33" s="31"/>
      <c r="Q33" s="31"/>
      <c r="R33" s="31"/>
      <c r="S33" s="31"/>
      <c r="T33" s="31"/>
      <c r="U33" s="31"/>
      <c r="V33" s="31"/>
      <c r="W33" s="31"/>
    </row>
    <row r="34" ht="21" customHeight="1" spans="1:23">
      <c r="A34" s="144"/>
      <c r="B34" s="27" t="s">
        <v>247</v>
      </c>
      <c r="C34" s="27" t="s">
        <v>137</v>
      </c>
      <c r="D34" s="27" t="s">
        <v>136</v>
      </c>
      <c r="E34" s="27" t="s">
        <v>137</v>
      </c>
      <c r="F34" s="188" t="s">
        <v>248</v>
      </c>
      <c r="G34" s="27" t="s">
        <v>137</v>
      </c>
      <c r="H34" s="31"/>
      <c r="I34" s="31"/>
      <c r="J34" s="31"/>
      <c r="K34" s="31"/>
      <c r="L34" s="31"/>
      <c r="M34" s="31"/>
      <c r="N34" s="31"/>
      <c r="O34" s="31"/>
      <c r="P34" s="31"/>
      <c r="Q34" s="31"/>
      <c r="R34" s="31"/>
      <c r="S34" s="31"/>
      <c r="T34" s="31"/>
      <c r="U34" s="31"/>
      <c r="V34" s="31"/>
      <c r="W34" s="31"/>
    </row>
    <row r="35" ht="21" customHeight="1" spans="1:23">
      <c r="A35" s="144"/>
      <c r="B35" s="27" t="s">
        <v>249</v>
      </c>
      <c r="C35" s="27" t="s">
        <v>250</v>
      </c>
      <c r="D35" s="27" t="s">
        <v>92</v>
      </c>
      <c r="E35" s="27" t="s">
        <v>93</v>
      </c>
      <c r="F35" s="188" t="s">
        <v>251</v>
      </c>
      <c r="G35" s="27" t="s">
        <v>252</v>
      </c>
      <c r="H35" s="31">
        <v>129000</v>
      </c>
      <c r="I35" s="31">
        <v>129000</v>
      </c>
      <c r="J35" s="31"/>
      <c r="K35" s="31"/>
      <c r="L35" s="31">
        <v>129000</v>
      </c>
      <c r="M35" s="31"/>
      <c r="N35" s="31"/>
      <c r="O35" s="31"/>
      <c r="P35" s="31"/>
      <c r="Q35" s="31"/>
      <c r="R35" s="31"/>
      <c r="S35" s="31"/>
      <c r="T35" s="31"/>
      <c r="U35" s="31"/>
      <c r="V35" s="31"/>
      <c r="W35" s="31"/>
    </row>
    <row r="36" ht="21" customHeight="1" spans="1:23">
      <c r="A36" s="144"/>
      <c r="B36" s="27" t="s">
        <v>253</v>
      </c>
      <c r="C36" s="27" t="s">
        <v>254</v>
      </c>
      <c r="D36" s="27" t="s">
        <v>92</v>
      </c>
      <c r="E36" s="27" t="s">
        <v>93</v>
      </c>
      <c r="F36" s="188" t="s">
        <v>255</v>
      </c>
      <c r="G36" s="27" t="s">
        <v>254</v>
      </c>
      <c r="H36" s="31">
        <v>198598.08</v>
      </c>
      <c r="I36" s="31">
        <v>198598.08</v>
      </c>
      <c r="J36" s="31"/>
      <c r="K36" s="31"/>
      <c r="L36" s="31">
        <v>198598.08</v>
      </c>
      <c r="M36" s="31"/>
      <c r="N36" s="31"/>
      <c r="O36" s="31"/>
      <c r="P36" s="31"/>
      <c r="Q36" s="31"/>
      <c r="R36" s="31"/>
      <c r="S36" s="31"/>
      <c r="T36" s="31"/>
      <c r="U36" s="31"/>
      <c r="V36" s="31"/>
      <c r="W36" s="31"/>
    </row>
    <row r="37" ht="21" customHeight="1" spans="1:23">
      <c r="A37" s="144"/>
      <c r="B37" s="27" t="s">
        <v>256</v>
      </c>
      <c r="C37" s="27" t="s">
        <v>257</v>
      </c>
      <c r="D37" s="27" t="s">
        <v>92</v>
      </c>
      <c r="E37" s="27" t="s">
        <v>93</v>
      </c>
      <c r="F37" s="188" t="s">
        <v>258</v>
      </c>
      <c r="G37" s="27" t="s">
        <v>257</v>
      </c>
      <c r="H37" s="31"/>
      <c r="I37" s="31"/>
      <c r="J37" s="31"/>
      <c r="K37" s="31"/>
      <c r="L37" s="31"/>
      <c r="M37" s="31"/>
      <c r="N37" s="31"/>
      <c r="O37" s="31"/>
      <c r="P37" s="31"/>
      <c r="Q37" s="31"/>
      <c r="R37" s="31"/>
      <c r="S37" s="31"/>
      <c r="T37" s="31"/>
      <c r="U37" s="31"/>
      <c r="V37" s="31"/>
      <c r="W37" s="31"/>
    </row>
    <row r="38" ht="21" customHeight="1" spans="1:23">
      <c r="A38" s="144"/>
      <c r="B38" s="27" t="s">
        <v>256</v>
      </c>
      <c r="C38" s="27" t="s">
        <v>257</v>
      </c>
      <c r="D38" s="27" t="s">
        <v>111</v>
      </c>
      <c r="E38" s="27" t="s">
        <v>112</v>
      </c>
      <c r="F38" s="188" t="s">
        <v>258</v>
      </c>
      <c r="G38" s="27" t="s">
        <v>257</v>
      </c>
      <c r="H38" s="31"/>
      <c r="I38" s="31"/>
      <c r="J38" s="31"/>
      <c r="K38" s="31"/>
      <c r="L38" s="31"/>
      <c r="M38" s="31"/>
      <c r="N38" s="31"/>
      <c r="O38" s="31"/>
      <c r="P38" s="31"/>
      <c r="Q38" s="31"/>
      <c r="R38" s="31"/>
      <c r="S38" s="31"/>
      <c r="T38" s="31"/>
      <c r="U38" s="31"/>
      <c r="V38" s="31"/>
      <c r="W38" s="31"/>
    </row>
    <row r="39" ht="21" customHeight="1" spans="1:23">
      <c r="A39" s="144"/>
      <c r="B39" s="27" t="s">
        <v>256</v>
      </c>
      <c r="C39" s="27" t="s">
        <v>257</v>
      </c>
      <c r="D39" s="27" t="s">
        <v>92</v>
      </c>
      <c r="E39" s="27" t="s">
        <v>93</v>
      </c>
      <c r="F39" s="188" t="s">
        <v>258</v>
      </c>
      <c r="G39" s="27" t="s">
        <v>257</v>
      </c>
      <c r="H39" s="31">
        <v>148948.56</v>
      </c>
      <c r="I39" s="31">
        <v>148948.56</v>
      </c>
      <c r="J39" s="31"/>
      <c r="K39" s="31"/>
      <c r="L39" s="31">
        <v>148948.56</v>
      </c>
      <c r="M39" s="31"/>
      <c r="N39" s="31"/>
      <c r="O39" s="31"/>
      <c r="P39" s="31"/>
      <c r="Q39" s="31"/>
      <c r="R39" s="31"/>
      <c r="S39" s="31"/>
      <c r="T39" s="31"/>
      <c r="U39" s="31"/>
      <c r="V39" s="31"/>
      <c r="W39" s="31"/>
    </row>
    <row r="40" ht="21" customHeight="1" spans="1:23">
      <c r="A40" s="144"/>
      <c r="B40" s="27" t="s">
        <v>256</v>
      </c>
      <c r="C40" s="27" t="s">
        <v>257</v>
      </c>
      <c r="D40" s="27" t="s">
        <v>111</v>
      </c>
      <c r="E40" s="27" t="s">
        <v>112</v>
      </c>
      <c r="F40" s="188" t="s">
        <v>258</v>
      </c>
      <c r="G40" s="27" t="s">
        <v>257</v>
      </c>
      <c r="H40" s="31"/>
      <c r="I40" s="31"/>
      <c r="J40" s="31"/>
      <c r="K40" s="31"/>
      <c r="L40" s="31"/>
      <c r="M40" s="31"/>
      <c r="N40" s="31"/>
      <c r="O40" s="31"/>
      <c r="P40" s="31"/>
      <c r="Q40" s="31"/>
      <c r="R40" s="31"/>
      <c r="S40" s="31"/>
      <c r="T40" s="31"/>
      <c r="U40" s="31"/>
      <c r="V40" s="31"/>
      <c r="W40" s="31"/>
    </row>
    <row r="41" ht="21" customHeight="1" spans="1:23">
      <c r="A41" s="144"/>
      <c r="B41" s="27" t="s">
        <v>259</v>
      </c>
      <c r="C41" s="27" t="s">
        <v>260</v>
      </c>
      <c r="D41" s="27" t="s">
        <v>92</v>
      </c>
      <c r="E41" s="27" t="s">
        <v>93</v>
      </c>
      <c r="F41" s="188" t="s">
        <v>261</v>
      </c>
      <c r="G41" s="27" t="s">
        <v>262</v>
      </c>
      <c r="H41" s="31"/>
      <c r="I41" s="31"/>
      <c r="J41" s="31"/>
      <c r="K41" s="31"/>
      <c r="L41" s="31"/>
      <c r="M41" s="31"/>
      <c r="N41" s="31"/>
      <c r="O41" s="31"/>
      <c r="P41" s="31"/>
      <c r="Q41" s="31"/>
      <c r="R41" s="31"/>
      <c r="S41" s="31"/>
      <c r="T41" s="31"/>
      <c r="U41" s="31"/>
      <c r="V41" s="31"/>
      <c r="W41" s="31"/>
    </row>
    <row r="42" ht="21" customHeight="1" spans="1:23">
      <c r="A42" s="144"/>
      <c r="B42" s="27" t="s">
        <v>259</v>
      </c>
      <c r="C42" s="27" t="s">
        <v>260</v>
      </c>
      <c r="D42" s="27" t="s">
        <v>111</v>
      </c>
      <c r="E42" s="27" t="s">
        <v>112</v>
      </c>
      <c r="F42" s="188" t="s">
        <v>261</v>
      </c>
      <c r="G42" s="27" t="s">
        <v>262</v>
      </c>
      <c r="H42" s="31">
        <v>3200425.8</v>
      </c>
      <c r="I42" s="31">
        <v>3200425.8</v>
      </c>
      <c r="J42" s="31"/>
      <c r="K42" s="31"/>
      <c r="L42" s="31">
        <v>3200425.8</v>
      </c>
      <c r="M42" s="31"/>
      <c r="N42" s="31"/>
      <c r="O42" s="31"/>
      <c r="P42" s="31"/>
      <c r="Q42" s="31"/>
      <c r="R42" s="31"/>
      <c r="S42" s="31"/>
      <c r="T42" s="31"/>
      <c r="U42" s="31"/>
      <c r="V42" s="31"/>
      <c r="W42" s="31"/>
    </row>
    <row r="43" ht="21" customHeight="1" spans="1:23">
      <c r="A43" s="144"/>
      <c r="B43" s="27" t="s">
        <v>263</v>
      </c>
      <c r="C43" s="27" t="s">
        <v>264</v>
      </c>
      <c r="D43" s="27" t="s">
        <v>117</v>
      </c>
      <c r="E43" s="27" t="s">
        <v>118</v>
      </c>
      <c r="F43" s="188" t="s">
        <v>265</v>
      </c>
      <c r="G43" s="27" t="s">
        <v>266</v>
      </c>
      <c r="H43" s="31">
        <v>10173.6</v>
      </c>
      <c r="I43" s="31">
        <v>10173.6</v>
      </c>
      <c r="J43" s="31"/>
      <c r="K43" s="31"/>
      <c r="L43" s="31">
        <v>10173.6</v>
      </c>
      <c r="M43" s="31"/>
      <c r="N43" s="31"/>
      <c r="O43" s="31"/>
      <c r="P43" s="31"/>
      <c r="Q43" s="31"/>
      <c r="R43" s="31"/>
      <c r="S43" s="31"/>
      <c r="T43" s="31"/>
      <c r="U43" s="31"/>
      <c r="V43" s="31"/>
      <c r="W43" s="31"/>
    </row>
    <row r="44" ht="21" customHeight="1" spans="1:23">
      <c r="A44" s="144"/>
      <c r="B44" s="27" t="s">
        <v>235</v>
      </c>
      <c r="C44" s="27" t="s">
        <v>236</v>
      </c>
      <c r="D44" s="27" t="s">
        <v>241</v>
      </c>
      <c r="E44" s="27" t="s">
        <v>242</v>
      </c>
      <c r="F44" s="188" t="s">
        <v>267</v>
      </c>
      <c r="G44" s="27" t="s">
        <v>268</v>
      </c>
      <c r="H44" s="31"/>
      <c r="I44" s="31"/>
      <c r="J44" s="31"/>
      <c r="K44" s="31"/>
      <c r="L44" s="31"/>
      <c r="M44" s="31"/>
      <c r="N44" s="31"/>
      <c r="O44" s="31"/>
      <c r="P44" s="31"/>
      <c r="Q44" s="31"/>
      <c r="R44" s="31"/>
      <c r="S44" s="31"/>
      <c r="T44" s="31"/>
      <c r="U44" s="31"/>
      <c r="V44" s="31"/>
      <c r="W44" s="31"/>
    </row>
    <row r="45" ht="21" customHeight="1" spans="1:23">
      <c r="A45" s="144"/>
      <c r="B45" s="27" t="s">
        <v>235</v>
      </c>
      <c r="C45" s="27" t="s">
        <v>236</v>
      </c>
      <c r="D45" s="27" t="s">
        <v>126</v>
      </c>
      <c r="E45" s="27" t="s">
        <v>127</v>
      </c>
      <c r="F45" s="188" t="s">
        <v>267</v>
      </c>
      <c r="G45" s="27" t="s">
        <v>268</v>
      </c>
      <c r="H45" s="31"/>
      <c r="I45" s="31"/>
      <c r="J45" s="31"/>
      <c r="K45" s="31"/>
      <c r="L45" s="31"/>
      <c r="M45" s="31"/>
      <c r="N45" s="31"/>
      <c r="O45" s="31"/>
      <c r="P45" s="31"/>
      <c r="Q45" s="31"/>
      <c r="R45" s="31"/>
      <c r="S45" s="31"/>
      <c r="T45" s="31"/>
      <c r="U45" s="31"/>
      <c r="V45" s="31"/>
      <c r="W45" s="31"/>
    </row>
    <row r="46" ht="21" customHeight="1" spans="1:23">
      <c r="A46" s="33" t="s">
        <v>143</v>
      </c>
      <c r="B46" s="189"/>
      <c r="C46" s="189"/>
      <c r="D46" s="189"/>
      <c r="E46" s="189"/>
      <c r="F46" s="189"/>
      <c r="G46" s="190"/>
      <c r="H46" s="31">
        <v>34124962.22</v>
      </c>
      <c r="I46" s="31">
        <v>34124962.22</v>
      </c>
      <c r="J46" s="31"/>
      <c r="K46" s="31"/>
      <c r="L46" s="31">
        <v>34124962.22</v>
      </c>
      <c r="M46" s="31"/>
      <c r="N46" s="31"/>
      <c r="O46" s="31"/>
      <c r="P46" s="31"/>
      <c r="Q46" s="31"/>
      <c r="R46" s="31"/>
      <c r="S46" s="31"/>
      <c r="T46" s="31"/>
      <c r="U46" s="31"/>
      <c r="V46" s="31"/>
      <c r="W46" s="31"/>
    </row>
  </sheetData>
  <mergeCells count="30">
    <mergeCell ref="A2:W2"/>
    <mergeCell ref="A3:G3"/>
    <mergeCell ref="H4:W4"/>
    <mergeCell ref="I5:M5"/>
    <mergeCell ref="N5:P5"/>
    <mergeCell ref="R5:W5"/>
    <mergeCell ref="A46:G4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3700787401575" right="0.393700787401575" top="0.511811023622047" bottom="0.511811023622047" header="0.31496062992126" footer="0.31496062992126"/>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showZeros="0" workbookViewId="0">
      <selection activeCell="H19" sqref="H19"/>
    </sheetView>
  </sheetViews>
  <sheetFormatPr defaultColWidth="9.16190476190476" defaultRowHeight="14.25" customHeight="1"/>
  <cols>
    <col min="1" max="1" width="12.5047619047619" customWidth="1"/>
    <col min="2" max="2" width="30.5047619047619" customWidth="1"/>
    <col min="3" max="3" width="32.8285714285714" style="1" customWidth="1"/>
    <col min="4" max="4" width="19.3333333333333" customWidth="1"/>
    <col min="5" max="5" width="11.1619047619048" customWidth="1"/>
    <col min="6" max="6" width="17.6666666666667" customWidth="1"/>
    <col min="7" max="7" width="9.82857142857143" customWidth="1"/>
    <col min="8" max="8" width="17.6666666666667" customWidth="1"/>
    <col min="9" max="21" width="19.1619047619048" customWidth="1"/>
    <col min="22" max="23" width="19.3333333333333" customWidth="1"/>
  </cols>
  <sheetData>
    <row r="1" ht="15" customHeight="1" spans="1:23">
      <c r="A1" s="2"/>
      <c r="B1" s="5"/>
      <c r="C1" s="3"/>
      <c r="D1" s="2"/>
      <c r="E1" s="4"/>
      <c r="F1" s="4"/>
      <c r="G1" s="4"/>
      <c r="H1" s="4"/>
      <c r="I1" s="5"/>
      <c r="J1" s="5"/>
      <c r="K1" s="5"/>
      <c r="L1" s="5"/>
      <c r="M1" s="5"/>
      <c r="N1" s="5"/>
      <c r="O1" s="5"/>
      <c r="P1" s="5"/>
      <c r="Q1" s="5"/>
      <c r="R1" s="2"/>
      <c r="S1" s="2"/>
      <c r="T1" s="2"/>
      <c r="U1" s="5"/>
      <c r="V1" s="2"/>
      <c r="W1" s="52" t="s">
        <v>269</v>
      </c>
    </row>
    <row r="2" ht="41.25" customHeight="1" spans="1:23">
      <c r="A2" s="7" t="str">
        <f>"2025"&amp;"年部门项目支出预算表"</f>
        <v>2025年部门项目支出预算表</v>
      </c>
      <c r="B2" s="8"/>
      <c r="C2" s="8"/>
      <c r="D2" s="8"/>
      <c r="E2" s="8"/>
      <c r="F2" s="8"/>
      <c r="G2" s="8"/>
      <c r="H2" s="8"/>
      <c r="I2" s="8"/>
      <c r="J2" s="8"/>
      <c r="K2" s="8"/>
      <c r="L2" s="8"/>
      <c r="M2" s="8"/>
      <c r="N2" s="8"/>
      <c r="O2" s="8"/>
      <c r="P2" s="8"/>
      <c r="Q2" s="8"/>
      <c r="R2" s="8"/>
      <c r="S2" s="8"/>
      <c r="T2" s="8"/>
      <c r="U2" s="8"/>
      <c r="V2" s="8"/>
      <c r="W2" s="8"/>
    </row>
    <row r="3" ht="18.75" customHeight="1" spans="1:23">
      <c r="A3" s="9" t="str">
        <f>"单位名称："&amp;"临沧市临翔区南屏小学"</f>
        <v>单位名称：临沧市临翔区南屏小学</v>
      </c>
      <c r="B3" s="10"/>
      <c r="C3" s="10"/>
      <c r="D3" s="10"/>
      <c r="E3" s="10"/>
      <c r="F3" s="10"/>
      <c r="G3" s="10"/>
      <c r="H3" s="10"/>
      <c r="I3" s="11"/>
      <c r="J3" s="11"/>
      <c r="K3" s="11"/>
      <c r="L3" s="11"/>
      <c r="M3" s="11"/>
      <c r="N3" s="11"/>
      <c r="O3" s="11"/>
      <c r="P3" s="11"/>
      <c r="Q3" s="11"/>
      <c r="R3" s="2"/>
      <c r="S3" s="2"/>
      <c r="T3" s="2"/>
      <c r="U3" s="5"/>
      <c r="V3" s="2"/>
      <c r="W3" s="52" t="s">
        <v>192</v>
      </c>
    </row>
    <row r="4" ht="18.75" customHeight="1" spans="1:23">
      <c r="A4" s="12" t="s">
        <v>270</v>
      </c>
      <c r="B4" s="14" t="s">
        <v>207</v>
      </c>
      <c r="C4" s="13" t="s">
        <v>208</v>
      </c>
      <c r="D4" s="153" t="s">
        <v>271</v>
      </c>
      <c r="E4" s="14" t="s">
        <v>209</v>
      </c>
      <c r="F4" s="14" t="s">
        <v>210</v>
      </c>
      <c r="G4" s="14" t="s">
        <v>272</v>
      </c>
      <c r="H4" s="14" t="s">
        <v>273</v>
      </c>
      <c r="I4" s="39" t="s">
        <v>56</v>
      </c>
      <c r="J4" s="15" t="s">
        <v>274</v>
      </c>
      <c r="K4" s="16"/>
      <c r="L4" s="16"/>
      <c r="M4" s="17"/>
      <c r="N4" s="15" t="s">
        <v>215</v>
      </c>
      <c r="O4" s="16"/>
      <c r="P4" s="17"/>
      <c r="Q4" s="14" t="s">
        <v>62</v>
      </c>
      <c r="R4" s="15" t="s">
        <v>78</v>
      </c>
      <c r="S4" s="16"/>
      <c r="T4" s="16"/>
      <c r="U4" s="16"/>
      <c r="V4" s="16"/>
      <c r="W4" s="17"/>
    </row>
    <row r="5" ht="18.75" customHeight="1" spans="1:23">
      <c r="A5" s="18"/>
      <c r="B5" s="40"/>
      <c r="C5" s="19"/>
      <c r="D5" s="154"/>
      <c r="E5" s="20"/>
      <c r="F5" s="20"/>
      <c r="G5" s="20"/>
      <c r="H5" s="20"/>
      <c r="I5" s="40"/>
      <c r="J5" s="164" t="s">
        <v>59</v>
      </c>
      <c r="K5" s="165"/>
      <c r="L5" s="14" t="s">
        <v>60</v>
      </c>
      <c r="M5" s="14" t="s">
        <v>61</v>
      </c>
      <c r="N5" s="14" t="s">
        <v>59</v>
      </c>
      <c r="O5" s="14" t="s">
        <v>60</v>
      </c>
      <c r="P5" s="14" t="s">
        <v>61</v>
      </c>
      <c r="Q5" s="20"/>
      <c r="R5" s="14" t="s">
        <v>58</v>
      </c>
      <c r="S5" s="12" t="s">
        <v>65</v>
      </c>
      <c r="T5" s="12" t="s">
        <v>221</v>
      </c>
      <c r="U5" s="12" t="s">
        <v>67</v>
      </c>
      <c r="V5" s="12" t="s">
        <v>68</v>
      </c>
      <c r="W5" s="12" t="s">
        <v>69</v>
      </c>
    </row>
    <row r="6" ht="18.75" customHeight="1" spans="1:23">
      <c r="A6" s="40"/>
      <c r="B6" s="40"/>
      <c r="C6" s="155"/>
      <c r="D6" s="156"/>
      <c r="E6" s="40"/>
      <c r="F6" s="40"/>
      <c r="G6" s="40"/>
      <c r="H6" s="40"/>
      <c r="I6" s="40"/>
      <c r="J6" s="166" t="s">
        <v>58</v>
      </c>
      <c r="K6" s="123"/>
      <c r="L6" s="40"/>
      <c r="M6" s="40"/>
      <c r="N6" s="40"/>
      <c r="O6" s="40"/>
      <c r="P6" s="40"/>
      <c r="Q6" s="40"/>
      <c r="R6" s="40"/>
      <c r="S6" s="167"/>
      <c r="T6" s="167"/>
      <c r="U6" s="167"/>
      <c r="V6" s="167"/>
      <c r="W6" s="167"/>
    </row>
    <row r="7" ht="18.75" customHeight="1" spans="1:23">
      <c r="A7" s="21"/>
      <c r="B7" s="157"/>
      <c r="C7" s="22"/>
      <c r="D7" s="158"/>
      <c r="E7" s="23"/>
      <c r="F7" s="23"/>
      <c r="G7" s="23"/>
      <c r="H7" s="23"/>
      <c r="I7" s="41"/>
      <c r="J7" s="61" t="s">
        <v>58</v>
      </c>
      <c r="K7" s="61" t="s">
        <v>275</v>
      </c>
      <c r="L7" s="23"/>
      <c r="M7" s="23"/>
      <c r="N7" s="23"/>
      <c r="O7" s="23"/>
      <c r="P7" s="23"/>
      <c r="Q7" s="23"/>
      <c r="R7" s="23"/>
      <c r="S7" s="23"/>
      <c r="T7" s="23"/>
      <c r="U7" s="41"/>
      <c r="V7" s="23"/>
      <c r="W7" s="23"/>
    </row>
    <row r="8" ht="18.75" customHeight="1" spans="1:23">
      <c r="A8" s="151">
        <v>1</v>
      </c>
      <c r="B8" s="159">
        <v>2</v>
      </c>
      <c r="C8" s="151">
        <v>3</v>
      </c>
      <c r="D8" s="160">
        <v>4</v>
      </c>
      <c r="E8" s="151">
        <v>5</v>
      </c>
      <c r="F8" s="151">
        <v>6</v>
      </c>
      <c r="G8" s="151">
        <v>7</v>
      </c>
      <c r="H8" s="151">
        <v>8</v>
      </c>
      <c r="I8" s="151">
        <v>9</v>
      </c>
      <c r="J8" s="151">
        <v>10</v>
      </c>
      <c r="K8" s="151">
        <v>11</v>
      </c>
      <c r="L8" s="151">
        <v>12</v>
      </c>
      <c r="M8" s="151">
        <v>13</v>
      </c>
      <c r="N8" s="151">
        <v>14</v>
      </c>
      <c r="O8" s="151">
        <v>15</v>
      </c>
      <c r="P8" s="151">
        <v>16</v>
      </c>
      <c r="Q8" s="151">
        <v>17</v>
      </c>
      <c r="R8" s="151">
        <v>18</v>
      </c>
      <c r="S8" s="151">
        <v>19</v>
      </c>
      <c r="T8" s="151">
        <v>20</v>
      </c>
      <c r="U8" s="151">
        <v>21</v>
      </c>
      <c r="V8" s="151">
        <v>22</v>
      </c>
      <c r="W8" s="151">
        <v>23</v>
      </c>
    </row>
    <row r="9" ht="18.75" customHeight="1" spans="1:23">
      <c r="A9" s="27"/>
      <c r="B9" s="30"/>
      <c r="C9" s="32" t="s">
        <v>276</v>
      </c>
      <c r="D9" s="27"/>
      <c r="E9" s="27"/>
      <c r="F9" s="27"/>
      <c r="G9" s="27"/>
      <c r="H9" s="27"/>
      <c r="I9" s="31">
        <v>787923.15</v>
      </c>
      <c r="J9" s="31"/>
      <c r="K9" s="31"/>
      <c r="L9" s="31"/>
      <c r="M9" s="31"/>
      <c r="N9" s="31">
        <v>787923.15</v>
      </c>
      <c r="O9" s="31"/>
      <c r="P9" s="31"/>
      <c r="Q9" s="31"/>
      <c r="R9" s="31"/>
      <c r="S9" s="31"/>
      <c r="T9" s="31"/>
      <c r="U9" s="31"/>
      <c r="V9" s="31"/>
      <c r="W9" s="31"/>
    </row>
    <row r="10" ht="18.75" customHeight="1" spans="1:23">
      <c r="A10" s="161" t="s">
        <v>277</v>
      </c>
      <c r="B10" s="161" t="s">
        <v>278</v>
      </c>
      <c r="C10" s="32" t="s">
        <v>276</v>
      </c>
      <c r="D10" s="162" t="s">
        <v>71</v>
      </c>
      <c r="E10" s="161" t="s">
        <v>92</v>
      </c>
      <c r="F10" s="161" t="s">
        <v>93</v>
      </c>
      <c r="G10" s="161" t="s">
        <v>279</v>
      </c>
      <c r="H10" s="161" t="s">
        <v>280</v>
      </c>
      <c r="I10" s="31">
        <v>233318.4</v>
      </c>
      <c r="J10" s="31"/>
      <c r="K10" s="31"/>
      <c r="L10" s="31"/>
      <c r="M10" s="31"/>
      <c r="N10" s="31">
        <v>233318.4</v>
      </c>
      <c r="O10" s="31"/>
      <c r="P10" s="31"/>
      <c r="Q10" s="31"/>
      <c r="R10" s="31"/>
      <c r="S10" s="31"/>
      <c r="T10" s="31"/>
      <c r="U10" s="31"/>
      <c r="V10" s="31"/>
      <c r="W10" s="31"/>
    </row>
    <row r="11" ht="18.75" customHeight="1" spans="1:23">
      <c r="A11" s="161" t="s">
        <v>277</v>
      </c>
      <c r="B11" s="161" t="s">
        <v>278</v>
      </c>
      <c r="C11" s="32" t="s">
        <v>276</v>
      </c>
      <c r="D11" s="162" t="s">
        <v>71</v>
      </c>
      <c r="E11" s="161" t="s">
        <v>92</v>
      </c>
      <c r="F11" s="161" t="s">
        <v>93</v>
      </c>
      <c r="G11" s="161" t="s">
        <v>279</v>
      </c>
      <c r="H11" s="161" t="s">
        <v>280</v>
      </c>
      <c r="I11" s="31">
        <v>14129</v>
      </c>
      <c r="J11" s="31"/>
      <c r="K11" s="31"/>
      <c r="L11" s="31"/>
      <c r="M11" s="31"/>
      <c r="N11" s="31">
        <v>14129</v>
      </c>
      <c r="O11" s="31"/>
      <c r="P11" s="31"/>
      <c r="Q11" s="31"/>
      <c r="R11" s="31"/>
      <c r="S11" s="31"/>
      <c r="T11" s="31"/>
      <c r="U11" s="31"/>
      <c r="V11" s="31"/>
      <c r="W11" s="31"/>
    </row>
    <row r="12" ht="18.75" customHeight="1" spans="1:23">
      <c r="A12" s="161" t="s">
        <v>277</v>
      </c>
      <c r="B12" s="161" t="s">
        <v>278</v>
      </c>
      <c r="C12" s="32" t="s">
        <v>276</v>
      </c>
      <c r="D12" s="162" t="s">
        <v>71</v>
      </c>
      <c r="E12" s="161" t="s">
        <v>92</v>
      </c>
      <c r="F12" s="161" t="s">
        <v>93</v>
      </c>
      <c r="G12" s="161" t="s">
        <v>279</v>
      </c>
      <c r="H12" s="161" t="s">
        <v>280</v>
      </c>
      <c r="I12" s="31">
        <v>7200</v>
      </c>
      <c r="J12" s="31"/>
      <c r="K12" s="31"/>
      <c r="L12" s="31"/>
      <c r="M12" s="31"/>
      <c r="N12" s="31">
        <v>7200</v>
      </c>
      <c r="O12" s="31"/>
      <c r="P12" s="31"/>
      <c r="Q12" s="31"/>
      <c r="R12" s="31"/>
      <c r="S12" s="31"/>
      <c r="T12" s="31"/>
      <c r="U12" s="31"/>
      <c r="V12" s="31"/>
      <c r="W12" s="31"/>
    </row>
    <row r="13" ht="18.75" customHeight="1" spans="1:23">
      <c r="A13" s="161" t="s">
        <v>277</v>
      </c>
      <c r="B13" s="161" t="s">
        <v>278</v>
      </c>
      <c r="C13" s="32" t="s">
        <v>276</v>
      </c>
      <c r="D13" s="162" t="s">
        <v>71</v>
      </c>
      <c r="E13" s="161" t="s">
        <v>92</v>
      </c>
      <c r="F13" s="161" t="s">
        <v>93</v>
      </c>
      <c r="G13" s="161" t="s">
        <v>279</v>
      </c>
      <c r="H13" s="161" t="s">
        <v>280</v>
      </c>
      <c r="I13" s="31">
        <v>240022.79</v>
      </c>
      <c r="J13" s="31"/>
      <c r="K13" s="31"/>
      <c r="L13" s="31"/>
      <c r="M13" s="31"/>
      <c r="N13" s="31">
        <v>240022.79</v>
      </c>
      <c r="O13" s="31"/>
      <c r="P13" s="31"/>
      <c r="Q13" s="31"/>
      <c r="R13" s="31"/>
      <c r="S13" s="31"/>
      <c r="T13" s="31"/>
      <c r="U13" s="31"/>
      <c r="V13" s="31"/>
      <c r="W13" s="31"/>
    </row>
    <row r="14" ht="18.75" customHeight="1" spans="1:23">
      <c r="A14" s="161" t="s">
        <v>277</v>
      </c>
      <c r="B14" s="161" t="s">
        <v>278</v>
      </c>
      <c r="C14" s="32" t="s">
        <v>276</v>
      </c>
      <c r="D14" s="162" t="s">
        <v>71</v>
      </c>
      <c r="E14" s="161" t="s">
        <v>92</v>
      </c>
      <c r="F14" s="161" t="s">
        <v>93</v>
      </c>
      <c r="G14" s="161" t="s">
        <v>279</v>
      </c>
      <c r="H14" s="161" t="s">
        <v>280</v>
      </c>
      <c r="I14" s="31">
        <v>7508</v>
      </c>
      <c r="J14" s="31"/>
      <c r="K14" s="31"/>
      <c r="L14" s="31"/>
      <c r="M14" s="31"/>
      <c r="N14" s="31">
        <v>7508</v>
      </c>
      <c r="O14" s="31"/>
      <c r="P14" s="31"/>
      <c r="Q14" s="31"/>
      <c r="R14" s="31"/>
      <c r="S14" s="31"/>
      <c r="T14" s="31"/>
      <c r="U14" s="31"/>
      <c r="V14" s="31"/>
      <c r="W14" s="31"/>
    </row>
    <row r="15" ht="18.75" customHeight="1" spans="1:23">
      <c r="A15" s="161" t="s">
        <v>277</v>
      </c>
      <c r="B15" s="161" t="s">
        <v>278</v>
      </c>
      <c r="C15" s="32" t="s">
        <v>276</v>
      </c>
      <c r="D15" s="162" t="s">
        <v>71</v>
      </c>
      <c r="E15" s="161" t="s">
        <v>92</v>
      </c>
      <c r="F15" s="161" t="s">
        <v>93</v>
      </c>
      <c r="G15" s="161" t="s">
        <v>281</v>
      </c>
      <c r="H15" s="161" t="s">
        <v>282</v>
      </c>
      <c r="I15" s="31">
        <v>36782.2</v>
      </c>
      <c r="J15" s="31"/>
      <c r="K15" s="31"/>
      <c r="L15" s="31"/>
      <c r="M15" s="31"/>
      <c r="N15" s="31">
        <v>36782.2</v>
      </c>
      <c r="O15" s="31"/>
      <c r="P15" s="31"/>
      <c r="Q15" s="31"/>
      <c r="R15" s="31"/>
      <c r="S15" s="31"/>
      <c r="T15" s="31"/>
      <c r="U15" s="31"/>
      <c r="V15" s="31"/>
      <c r="W15" s="31"/>
    </row>
    <row r="16" ht="18.75" customHeight="1" spans="1:23">
      <c r="A16" s="161" t="s">
        <v>277</v>
      </c>
      <c r="B16" s="161" t="s">
        <v>278</v>
      </c>
      <c r="C16" s="32" t="s">
        <v>276</v>
      </c>
      <c r="D16" s="162" t="s">
        <v>71</v>
      </c>
      <c r="E16" s="161" t="s">
        <v>92</v>
      </c>
      <c r="F16" s="161" t="s">
        <v>93</v>
      </c>
      <c r="G16" s="161" t="s">
        <v>283</v>
      </c>
      <c r="H16" s="161" t="s">
        <v>284</v>
      </c>
      <c r="I16" s="31">
        <v>8478.75</v>
      </c>
      <c r="J16" s="31"/>
      <c r="K16" s="31"/>
      <c r="L16" s="31"/>
      <c r="M16" s="31"/>
      <c r="N16" s="31">
        <v>8478.75</v>
      </c>
      <c r="O16" s="31"/>
      <c r="P16" s="31"/>
      <c r="Q16" s="31"/>
      <c r="R16" s="31"/>
      <c r="S16" s="31"/>
      <c r="T16" s="31"/>
      <c r="U16" s="31"/>
      <c r="V16" s="31"/>
      <c r="W16" s="31"/>
    </row>
    <row r="17" ht="18.75" customHeight="1" spans="1:23">
      <c r="A17" s="161" t="s">
        <v>277</v>
      </c>
      <c r="B17" s="161" t="s">
        <v>278</v>
      </c>
      <c r="C17" s="32" t="s">
        <v>276</v>
      </c>
      <c r="D17" s="162" t="s">
        <v>71</v>
      </c>
      <c r="E17" s="161" t="s">
        <v>92</v>
      </c>
      <c r="F17" s="161" t="s">
        <v>93</v>
      </c>
      <c r="G17" s="161" t="s">
        <v>283</v>
      </c>
      <c r="H17" s="161" t="s">
        <v>284</v>
      </c>
      <c r="I17" s="31">
        <v>9333.75</v>
      </c>
      <c r="J17" s="31"/>
      <c r="K17" s="31"/>
      <c r="L17" s="31"/>
      <c r="M17" s="31"/>
      <c r="N17" s="31">
        <v>9333.75</v>
      </c>
      <c r="O17" s="31"/>
      <c r="P17" s="31"/>
      <c r="Q17" s="31"/>
      <c r="R17" s="31"/>
      <c r="S17" s="31"/>
      <c r="T17" s="31"/>
      <c r="U17" s="31"/>
      <c r="V17" s="31"/>
      <c r="W17" s="31"/>
    </row>
    <row r="18" ht="18.75" customHeight="1" spans="1:23">
      <c r="A18" s="161" t="s">
        <v>277</v>
      </c>
      <c r="B18" s="161" t="s">
        <v>278</v>
      </c>
      <c r="C18" s="32" t="s">
        <v>276</v>
      </c>
      <c r="D18" s="162" t="s">
        <v>71</v>
      </c>
      <c r="E18" s="161" t="s">
        <v>92</v>
      </c>
      <c r="F18" s="161" t="s">
        <v>93</v>
      </c>
      <c r="G18" s="161" t="s">
        <v>283</v>
      </c>
      <c r="H18" s="161" t="s">
        <v>284</v>
      </c>
      <c r="I18" s="31">
        <v>22421</v>
      </c>
      <c r="J18" s="31"/>
      <c r="K18" s="31"/>
      <c r="L18" s="31"/>
      <c r="M18" s="31"/>
      <c r="N18" s="31">
        <v>22421</v>
      </c>
      <c r="O18" s="31"/>
      <c r="P18" s="31"/>
      <c r="Q18" s="31"/>
      <c r="R18" s="31"/>
      <c r="S18" s="31"/>
      <c r="T18" s="31"/>
      <c r="U18" s="31"/>
      <c r="V18" s="31"/>
      <c r="W18" s="31"/>
    </row>
    <row r="19" ht="18.75" customHeight="1" spans="1:23">
      <c r="A19" s="161" t="s">
        <v>277</v>
      </c>
      <c r="B19" s="161" t="s">
        <v>278</v>
      </c>
      <c r="C19" s="32" t="s">
        <v>276</v>
      </c>
      <c r="D19" s="162" t="s">
        <v>71</v>
      </c>
      <c r="E19" s="161" t="s">
        <v>92</v>
      </c>
      <c r="F19" s="161" t="s">
        <v>93</v>
      </c>
      <c r="G19" s="161" t="s">
        <v>285</v>
      </c>
      <c r="H19" s="161" t="s">
        <v>286</v>
      </c>
      <c r="I19" s="31">
        <v>4178.1</v>
      </c>
      <c r="J19" s="31"/>
      <c r="K19" s="31"/>
      <c r="L19" s="31"/>
      <c r="M19" s="31"/>
      <c r="N19" s="31">
        <v>4178.1</v>
      </c>
      <c r="O19" s="31"/>
      <c r="P19" s="31"/>
      <c r="Q19" s="31"/>
      <c r="R19" s="31"/>
      <c r="S19" s="31"/>
      <c r="T19" s="31"/>
      <c r="U19" s="31"/>
      <c r="V19" s="31"/>
      <c r="W19" s="31"/>
    </row>
    <row r="20" ht="18.75" customHeight="1" spans="1:23">
      <c r="A20" s="161" t="s">
        <v>277</v>
      </c>
      <c r="B20" s="161" t="s">
        <v>278</v>
      </c>
      <c r="C20" s="32" t="s">
        <v>276</v>
      </c>
      <c r="D20" s="162" t="s">
        <v>71</v>
      </c>
      <c r="E20" s="161" t="s">
        <v>92</v>
      </c>
      <c r="F20" s="161" t="s">
        <v>93</v>
      </c>
      <c r="G20" s="161" t="s">
        <v>285</v>
      </c>
      <c r="H20" s="161" t="s">
        <v>286</v>
      </c>
      <c r="I20" s="31">
        <v>5557.16</v>
      </c>
      <c r="J20" s="31"/>
      <c r="K20" s="31"/>
      <c r="L20" s="31"/>
      <c r="M20" s="31"/>
      <c r="N20" s="31">
        <v>5557.16</v>
      </c>
      <c r="O20" s="31"/>
      <c r="P20" s="31"/>
      <c r="Q20" s="31"/>
      <c r="R20" s="31"/>
      <c r="S20" s="31"/>
      <c r="T20" s="31"/>
      <c r="U20" s="31"/>
      <c r="V20" s="31"/>
      <c r="W20" s="31"/>
    </row>
    <row r="21" ht="18.75" customHeight="1" spans="1:23">
      <c r="A21" s="161" t="s">
        <v>277</v>
      </c>
      <c r="B21" s="161" t="s">
        <v>278</v>
      </c>
      <c r="C21" s="32" t="s">
        <v>276</v>
      </c>
      <c r="D21" s="162" t="s">
        <v>71</v>
      </c>
      <c r="E21" s="161" t="s">
        <v>92</v>
      </c>
      <c r="F21" s="161" t="s">
        <v>93</v>
      </c>
      <c r="G21" s="161" t="s">
        <v>287</v>
      </c>
      <c r="H21" s="161" t="s">
        <v>288</v>
      </c>
      <c r="I21" s="31">
        <v>190920</v>
      </c>
      <c r="J21" s="31"/>
      <c r="K21" s="31"/>
      <c r="L21" s="31"/>
      <c r="M21" s="31"/>
      <c r="N21" s="31">
        <v>190920</v>
      </c>
      <c r="O21" s="31"/>
      <c r="P21" s="31"/>
      <c r="Q21" s="31"/>
      <c r="R21" s="31"/>
      <c r="S21" s="31"/>
      <c r="T21" s="31"/>
      <c r="U21" s="31"/>
      <c r="V21" s="31"/>
      <c r="W21" s="31"/>
    </row>
    <row r="22" ht="18.75" customHeight="1" spans="1:23">
      <c r="A22" s="161" t="s">
        <v>277</v>
      </c>
      <c r="B22" s="161" t="s">
        <v>278</v>
      </c>
      <c r="C22" s="32" t="s">
        <v>276</v>
      </c>
      <c r="D22" s="162" t="s">
        <v>71</v>
      </c>
      <c r="E22" s="161" t="s">
        <v>92</v>
      </c>
      <c r="F22" s="161" t="s">
        <v>93</v>
      </c>
      <c r="G22" s="161" t="s">
        <v>289</v>
      </c>
      <c r="H22" s="161" t="s">
        <v>290</v>
      </c>
      <c r="I22" s="31">
        <v>4800</v>
      </c>
      <c r="J22" s="31"/>
      <c r="K22" s="31"/>
      <c r="L22" s="31"/>
      <c r="M22" s="31"/>
      <c r="N22" s="31">
        <v>4800</v>
      </c>
      <c r="O22" s="31"/>
      <c r="P22" s="31"/>
      <c r="Q22" s="31"/>
      <c r="R22" s="31"/>
      <c r="S22" s="31"/>
      <c r="T22" s="31"/>
      <c r="U22" s="31"/>
      <c r="V22" s="31"/>
      <c r="W22" s="31"/>
    </row>
    <row r="23" ht="18.75" customHeight="1" spans="1:23">
      <c r="A23" s="161" t="s">
        <v>277</v>
      </c>
      <c r="B23" s="161" t="s">
        <v>278</v>
      </c>
      <c r="C23" s="32" t="s">
        <v>276</v>
      </c>
      <c r="D23" s="162" t="s">
        <v>71</v>
      </c>
      <c r="E23" s="161" t="s">
        <v>92</v>
      </c>
      <c r="F23" s="161" t="s">
        <v>93</v>
      </c>
      <c r="G23" s="161" t="s">
        <v>291</v>
      </c>
      <c r="H23" s="161" t="s">
        <v>292</v>
      </c>
      <c r="I23" s="31">
        <v>3274</v>
      </c>
      <c r="J23" s="31"/>
      <c r="K23" s="31"/>
      <c r="L23" s="31"/>
      <c r="M23" s="31"/>
      <c r="N23" s="31">
        <v>3274</v>
      </c>
      <c r="O23" s="31"/>
      <c r="P23" s="31"/>
      <c r="Q23" s="31"/>
      <c r="R23" s="31"/>
      <c r="S23" s="31"/>
      <c r="T23" s="31"/>
      <c r="U23" s="31"/>
      <c r="V23" s="31"/>
      <c r="W23" s="31"/>
    </row>
    <row r="24" ht="18.75" customHeight="1" spans="1:23">
      <c r="A24" s="144"/>
      <c r="B24" s="163"/>
      <c r="C24" s="32" t="s">
        <v>293</v>
      </c>
      <c r="D24" s="144"/>
      <c r="E24" s="144"/>
      <c r="F24" s="144"/>
      <c r="G24" s="144"/>
      <c r="H24" s="144"/>
      <c r="I24" s="31">
        <v>11937.5</v>
      </c>
      <c r="J24" s="31"/>
      <c r="K24" s="31"/>
      <c r="L24" s="31"/>
      <c r="M24" s="31"/>
      <c r="N24" s="31">
        <v>11937.5</v>
      </c>
      <c r="O24" s="31"/>
      <c r="P24" s="31"/>
      <c r="Q24" s="31"/>
      <c r="R24" s="31"/>
      <c r="S24" s="31"/>
      <c r="T24" s="31"/>
      <c r="U24" s="31"/>
      <c r="V24" s="31"/>
      <c r="W24" s="31"/>
    </row>
    <row r="25" ht="18.75" customHeight="1" spans="1:23">
      <c r="A25" s="161" t="s">
        <v>277</v>
      </c>
      <c r="B25" s="161" t="s">
        <v>294</v>
      </c>
      <c r="C25" s="32" t="s">
        <v>293</v>
      </c>
      <c r="D25" s="162" t="s">
        <v>71</v>
      </c>
      <c r="E25" s="161" t="s">
        <v>92</v>
      </c>
      <c r="F25" s="161" t="s">
        <v>93</v>
      </c>
      <c r="G25" s="161" t="s">
        <v>265</v>
      </c>
      <c r="H25" s="161" t="s">
        <v>266</v>
      </c>
      <c r="I25" s="31">
        <v>11937.5</v>
      </c>
      <c r="J25" s="31"/>
      <c r="K25" s="31"/>
      <c r="L25" s="31"/>
      <c r="M25" s="31"/>
      <c r="N25" s="31">
        <v>11937.5</v>
      </c>
      <c r="O25" s="31"/>
      <c r="P25" s="31"/>
      <c r="Q25" s="31"/>
      <c r="R25" s="31"/>
      <c r="S25" s="31"/>
      <c r="T25" s="31"/>
      <c r="U25" s="31"/>
      <c r="V25" s="31"/>
      <c r="W25" s="31"/>
    </row>
    <row r="26" ht="18.75" customHeight="1" spans="1:23">
      <c r="A26" s="144"/>
      <c r="B26" s="163"/>
      <c r="C26" s="32" t="s">
        <v>295</v>
      </c>
      <c r="D26" s="144"/>
      <c r="E26" s="144"/>
      <c r="F26" s="144"/>
      <c r="G26" s="144"/>
      <c r="H26" s="144"/>
      <c r="I26" s="31">
        <v>943</v>
      </c>
      <c r="J26" s="31"/>
      <c r="K26" s="31"/>
      <c r="L26" s="31"/>
      <c r="M26" s="31"/>
      <c r="N26" s="31">
        <v>943</v>
      </c>
      <c r="O26" s="31"/>
      <c r="P26" s="31"/>
      <c r="Q26" s="31"/>
      <c r="R26" s="31"/>
      <c r="S26" s="31"/>
      <c r="T26" s="31"/>
      <c r="U26" s="31"/>
      <c r="V26" s="31"/>
      <c r="W26" s="31"/>
    </row>
    <row r="27" ht="18.75" customHeight="1" spans="1:23">
      <c r="A27" s="161" t="s">
        <v>277</v>
      </c>
      <c r="B27" s="161" t="s">
        <v>296</v>
      </c>
      <c r="C27" s="32" t="s">
        <v>295</v>
      </c>
      <c r="D27" s="162" t="s">
        <v>71</v>
      </c>
      <c r="E27" s="161" t="s">
        <v>98</v>
      </c>
      <c r="F27" s="161" t="s">
        <v>99</v>
      </c>
      <c r="G27" s="161" t="s">
        <v>279</v>
      </c>
      <c r="H27" s="161" t="s">
        <v>280</v>
      </c>
      <c r="I27" s="31">
        <v>943</v>
      </c>
      <c r="J27" s="31"/>
      <c r="K27" s="31"/>
      <c r="L27" s="31"/>
      <c r="M27" s="31"/>
      <c r="N27" s="31">
        <v>943</v>
      </c>
      <c r="O27" s="31"/>
      <c r="P27" s="31"/>
      <c r="Q27" s="31"/>
      <c r="R27" s="31"/>
      <c r="S27" s="31"/>
      <c r="T27" s="31"/>
      <c r="U27" s="31"/>
      <c r="V27" s="31"/>
      <c r="W27" s="31"/>
    </row>
    <row r="28" ht="18.75" customHeight="1" spans="1:23">
      <c r="A28" s="144"/>
      <c r="B28" s="163"/>
      <c r="C28" s="32" t="s">
        <v>297</v>
      </c>
      <c r="D28" s="144"/>
      <c r="E28" s="144"/>
      <c r="F28" s="144"/>
      <c r="G28" s="144"/>
      <c r="H28" s="144"/>
      <c r="I28" s="31">
        <v>1033020</v>
      </c>
      <c r="J28" s="31"/>
      <c r="K28" s="31"/>
      <c r="L28" s="31"/>
      <c r="M28" s="31"/>
      <c r="N28" s="31">
        <v>1033020</v>
      </c>
      <c r="O28" s="31"/>
      <c r="P28" s="31"/>
      <c r="Q28" s="31"/>
      <c r="R28" s="31"/>
      <c r="S28" s="31"/>
      <c r="T28" s="31"/>
      <c r="U28" s="31"/>
      <c r="V28" s="31"/>
      <c r="W28" s="31"/>
    </row>
    <row r="29" ht="18.75" customHeight="1" spans="1:23">
      <c r="A29" s="161" t="s">
        <v>277</v>
      </c>
      <c r="B29" s="161" t="s">
        <v>298</v>
      </c>
      <c r="C29" s="32" t="s">
        <v>297</v>
      </c>
      <c r="D29" s="162" t="s">
        <v>71</v>
      </c>
      <c r="E29" s="161" t="s">
        <v>92</v>
      </c>
      <c r="F29" s="161" t="s">
        <v>93</v>
      </c>
      <c r="G29" s="161" t="s">
        <v>299</v>
      </c>
      <c r="H29" s="161" t="s">
        <v>300</v>
      </c>
      <c r="I29" s="31">
        <v>1033020</v>
      </c>
      <c r="J29" s="31"/>
      <c r="K29" s="31"/>
      <c r="L29" s="31"/>
      <c r="M29" s="31"/>
      <c r="N29" s="31">
        <v>1033020</v>
      </c>
      <c r="O29" s="31"/>
      <c r="P29" s="31"/>
      <c r="Q29" s="31"/>
      <c r="R29" s="31"/>
      <c r="S29" s="31"/>
      <c r="T29" s="31"/>
      <c r="U29" s="31"/>
      <c r="V29" s="31"/>
      <c r="W29" s="31"/>
    </row>
    <row r="30" ht="18.75" customHeight="1" spans="1:23">
      <c r="A30" s="144"/>
      <c r="B30" s="163"/>
      <c r="C30" s="32" t="s">
        <v>301</v>
      </c>
      <c r="D30" s="144"/>
      <c r="E30" s="144"/>
      <c r="F30" s="144"/>
      <c r="G30" s="144"/>
      <c r="H30" s="144"/>
      <c r="I30" s="31">
        <v>20000</v>
      </c>
      <c r="J30" s="31">
        <v>20000</v>
      </c>
      <c r="K30" s="31">
        <v>20000</v>
      </c>
      <c r="L30" s="31"/>
      <c r="M30" s="31"/>
      <c r="N30" s="31"/>
      <c r="O30" s="31"/>
      <c r="P30" s="31"/>
      <c r="Q30" s="31"/>
      <c r="R30" s="31"/>
      <c r="S30" s="31"/>
      <c r="T30" s="31"/>
      <c r="U30" s="31"/>
      <c r="V30" s="31"/>
      <c r="W30" s="31"/>
    </row>
    <row r="31" ht="18.75" customHeight="1" spans="1:23">
      <c r="A31" s="161" t="s">
        <v>302</v>
      </c>
      <c r="B31" s="161" t="s">
        <v>303</v>
      </c>
      <c r="C31" s="32" t="s">
        <v>301</v>
      </c>
      <c r="D31" s="162" t="s">
        <v>71</v>
      </c>
      <c r="E31" s="161" t="s">
        <v>102</v>
      </c>
      <c r="F31" s="161" t="s">
        <v>103</v>
      </c>
      <c r="G31" s="161" t="s">
        <v>279</v>
      </c>
      <c r="H31" s="161" t="s">
        <v>280</v>
      </c>
      <c r="I31" s="31">
        <v>20000</v>
      </c>
      <c r="J31" s="31">
        <v>20000</v>
      </c>
      <c r="K31" s="31">
        <v>20000</v>
      </c>
      <c r="L31" s="31"/>
      <c r="M31" s="31"/>
      <c r="N31" s="31"/>
      <c r="O31" s="31"/>
      <c r="P31" s="31"/>
      <c r="Q31" s="31"/>
      <c r="R31" s="31"/>
      <c r="S31" s="31"/>
      <c r="T31" s="31"/>
      <c r="U31" s="31"/>
      <c r="V31" s="31"/>
      <c r="W31" s="31"/>
    </row>
    <row r="32" ht="18.75" customHeight="1" spans="1:23">
      <c r="A32" s="144"/>
      <c r="B32" s="163"/>
      <c r="C32" s="32" t="s">
        <v>304</v>
      </c>
      <c r="D32" s="144"/>
      <c r="E32" s="144"/>
      <c r="F32" s="144"/>
      <c r="G32" s="144"/>
      <c r="H32" s="144"/>
      <c r="I32" s="31">
        <v>70000</v>
      </c>
      <c r="J32" s="31"/>
      <c r="K32" s="31"/>
      <c r="L32" s="31"/>
      <c r="M32" s="31"/>
      <c r="N32" s="31">
        <v>70000</v>
      </c>
      <c r="O32" s="31"/>
      <c r="P32" s="31"/>
      <c r="Q32" s="31"/>
      <c r="R32" s="31"/>
      <c r="S32" s="31"/>
      <c r="T32" s="31"/>
      <c r="U32" s="31"/>
      <c r="V32" s="31"/>
      <c r="W32" s="31"/>
    </row>
    <row r="33" ht="18.75" customHeight="1" spans="1:23">
      <c r="A33" s="161" t="s">
        <v>302</v>
      </c>
      <c r="B33" s="161" t="s">
        <v>305</v>
      </c>
      <c r="C33" s="32" t="s">
        <v>304</v>
      </c>
      <c r="D33" s="162" t="s">
        <v>71</v>
      </c>
      <c r="E33" s="161" t="s">
        <v>106</v>
      </c>
      <c r="F33" s="161" t="s">
        <v>105</v>
      </c>
      <c r="G33" s="161" t="s">
        <v>279</v>
      </c>
      <c r="H33" s="161" t="s">
        <v>280</v>
      </c>
      <c r="I33" s="31">
        <v>70000</v>
      </c>
      <c r="J33" s="31"/>
      <c r="K33" s="31"/>
      <c r="L33" s="31"/>
      <c r="M33" s="31"/>
      <c r="N33" s="31">
        <v>70000</v>
      </c>
      <c r="O33" s="31"/>
      <c r="P33" s="31"/>
      <c r="Q33" s="31"/>
      <c r="R33" s="31"/>
      <c r="S33" s="31"/>
      <c r="T33" s="31"/>
      <c r="U33" s="31"/>
      <c r="V33" s="31"/>
      <c r="W33" s="31"/>
    </row>
    <row r="34" ht="18.75" customHeight="1" spans="1:23">
      <c r="A34" s="144"/>
      <c r="B34" s="163"/>
      <c r="C34" s="32" t="s">
        <v>306</v>
      </c>
      <c r="D34" s="144"/>
      <c r="E34" s="144"/>
      <c r="F34" s="144"/>
      <c r="G34" s="144"/>
      <c r="H34" s="144"/>
      <c r="I34" s="31">
        <v>60000</v>
      </c>
      <c r="J34" s="31"/>
      <c r="K34" s="31"/>
      <c r="L34" s="31"/>
      <c r="M34" s="31"/>
      <c r="N34" s="31">
        <v>60000</v>
      </c>
      <c r="O34" s="31"/>
      <c r="P34" s="31"/>
      <c r="Q34" s="31"/>
      <c r="R34" s="31"/>
      <c r="S34" s="31"/>
      <c r="T34" s="31"/>
      <c r="U34" s="31"/>
      <c r="V34" s="31"/>
      <c r="W34" s="31"/>
    </row>
    <row r="35" ht="18.75" customHeight="1" spans="1:23">
      <c r="A35" s="161" t="s">
        <v>302</v>
      </c>
      <c r="B35" s="161" t="s">
        <v>307</v>
      </c>
      <c r="C35" s="32" t="s">
        <v>306</v>
      </c>
      <c r="D35" s="162" t="s">
        <v>71</v>
      </c>
      <c r="E35" s="161" t="s">
        <v>88</v>
      </c>
      <c r="F35" s="161" t="s">
        <v>89</v>
      </c>
      <c r="G35" s="161" t="s">
        <v>279</v>
      </c>
      <c r="H35" s="161" t="s">
        <v>280</v>
      </c>
      <c r="I35" s="31">
        <v>60000</v>
      </c>
      <c r="J35" s="31"/>
      <c r="K35" s="31"/>
      <c r="L35" s="31"/>
      <c r="M35" s="31"/>
      <c r="N35" s="31">
        <v>60000</v>
      </c>
      <c r="O35" s="31"/>
      <c r="P35" s="31"/>
      <c r="Q35" s="31"/>
      <c r="R35" s="31"/>
      <c r="S35" s="31"/>
      <c r="T35" s="31"/>
      <c r="U35" s="31"/>
      <c r="V35" s="31"/>
      <c r="W35" s="31"/>
    </row>
    <row r="36" ht="18.75" customHeight="1" spans="1:23">
      <c r="A36" s="144"/>
      <c r="B36" s="163"/>
      <c r="C36" s="32" t="s">
        <v>308</v>
      </c>
      <c r="D36" s="144"/>
      <c r="E36" s="144"/>
      <c r="F36" s="144"/>
      <c r="G36" s="144"/>
      <c r="H36" s="144"/>
      <c r="I36" s="31">
        <v>34605.1</v>
      </c>
      <c r="J36" s="31"/>
      <c r="K36" s="31"/>
      <c r="L36" s="31"/>
      <c r="M36" s="31"/>
      <c r="N36" s="31"/>
      <c r="O36" s="31">
        <v>34605.1</v>
      </c>
      <c r="P36" s="31"/>
      <c r="Q36" s="31"/>
      <c r="R36" s="31"/>
      <c r="S36" s="31"/>
      <c r="T36" s="31"/>
      <c r="U36" s="31"/>
      <c r="V36" s="31"/>
      <c r="W36" s="31"/>
    </row>
    <row r="37" ht="18.75" customHeight="1" spans="1:23">
      <c r="A37" s="161" t="s">
        <v>302</v>
      </c>
      <c r="B37" s="161" t="s">
        <v>309</v>
      </c>
      <c r="C37" s="32" t="s">
        <v>308</v>
      </c>
      <c r="D37" s="162" t="s">
        <v>71</v>
      </c>
      <c r="E37" s="161" t="s">
        <v>141</v>
      </c>
      <c r="F37" s="161" t="s">
        <v>142</v>
      </c>
      <c r="G37" s="161" t="s">
        <v>279</v>
      </c>
      <c r="H37" s="161" t="s">
        <v>280</v>
      </c>
      <c r="I37" s="31">
        <v>27605.1</v>
      </c>
      <c r="J37" s="31"/>
      <c r="K37" s="31"/>
      <c r="L37" s="31"/>
      <c r="M37" s="31"/>
      <c r="N37" s="31"/>
      <c r="O37" s="31">
        <v>27605.1</v>
      </c>
      <c r="P37" s="31"/>
      <c r="Q37" s="31"/>
      <c r="R37" s="31"/>
      <c r="S37" s="31"/>
      <c r="T37" s="31"/>
      <c r="U37" s="31"/>
      <c r="V37" s="31"/>
      <c r="W37" s="31"/>
    </row>
    <row r="38" ht="18.75" customHeight="1" spans="1:23">
      <c r="A38" s="161" t="s">
        <v>302</v>
      </c>
      <c r="B38" s="161" t="s">
        <v>309</v>
      </c>
      <c r="C38" s="32" t="s">
        <v>308</v>
      </c>
      <c r="D38" s="162" t="s">
        <v>71</v>
      </c>
      <c r="E38" s="161" t="s">
        <v>141</v>
      </c>
      <c r="F38" s="161" t="s">
        <v>142</v>
      </c>
      <c r="G38" s="161" t="s">
        <v>279</v>
      </c>
      <c r="H38" s="161" t="s">
        <v>280</v>
      </c>
      <c r="I38" s="31">
        <v>7000</v>
      </c>
      <c r="J38" s="31"/>
      <c r="K38" s="31"/>
      <c r="L38" s="31"/>
      <c r="M38" s="31"/>
      <c r="N38" s="31"/>
      <c r="O38" s="31">
        <v>7000</v>
      </c>
      <c r="P38" s="31"/>
      <c r="Q38" s="31"/>
      <c r="R38" s="31"/>
      <c r="S38" s="31"/>
      <c r="T38" s="31"/>
      <c r="U38" s="31"/>
      <c r="V38" s="31"/>
      <c r="W38" s="31"/>
    </row>
    <row r="39" ht="18.75" customHeight="1" spans="1:23">
      <c r="A39" s="144"/>
      <c r="B39" s="163"/>
      <c r="C39" s="32" t="s">
        <v>310</v>
      </c>
      <c r="D39" s="144"/>
      <c r="E39" s="144"/>
      <c r="F39" s="144"/>
      <c r="G39" s="144"/>
      <c r="H39" s="144"/>
      <c r="I39" s="31">
        <v>142720</v>
      </c>
      <c r="J39" s="31"/>
      <c r="K39" s="31"/>
      <c r="L39" s="31"/>
      <c r="M39" s="31"/>
      <c r="N39" s="31">
        <v>142720</v>
      </c>
      <c r="O39" s="31"/>
      <c r="P39" s="31"/>
      <c r="Q39" s="31"/>
      <c r="R39" s="31"/>
      <c r="S39" s="31"/>
      <c r="T39" s="31"/>
      <c r="U39" s="31"/>
      <c r="V39" s="31"/>
      <c r="W39" s="31"/>
    </row>
    <row r="40" ht="18.75" customHeight="1" spans="1:23">
      <c r="A40" s="161" t="s">
        <v>302</v>
      </c>
      <c r="B40" s="161" t="s">
        <v>311</v>
      </c>
      <c r="C40" s="32" t="s">
        <v>310</v>
      </c>
      <c r="D40" s="162" t="s">
        <v>71</v>
      </c>
      <c r="E40" s="161" t="s">
        <v>94</v>
      </c>
      <c r="F40" s="161" t="s">
        <v>95</v>
      </c>
      <c r="G40" s="161" t="s">
        <v>251</v>
      </c>
      <c r="H40" s="161" t="s">
        <v>252</v>
      </c>
      <c r="I40" s="31">
        <v>142720</v>
      </c>
      <c r="J40" s="31"/>
      <c r="K40" s="31"/>
      <c r="L40" s="31"/>
      <c r="M40" s="31"/>
      <c r="N40" s="31">
        <v>142720</v>
      </c>
      <c r="O40" s="31"/>
      <c r="P40" s="31"/>
      <c r="Q40" s="31"/>
      <c r="R40" s="31"/>
      <c r="S40" s="31"/>
      <c r="T40" s="31"/>
      <c r="U40" s="31"/>
      <c r="V40" s="31"/>
      <c r="W40" s="31"/>
    </row>
    <row r="41" ht="18.75" customHeight="1" spans="1:23">
      <c r="A41" s="144"/>
      <c r="B41" s="163"/>
      <c r="C41" s="32" t="s">
        <v>312</v>
      </c>
      <c r="D41" s="144"/>
      <c r="E41" s="144"/>
      <c r="F41" s="144"/>
      <c r="G41" s="144"/>
      <c r="H41" s="144"/>
      <c r="I41" s="31">
        <v>4000000</v>
      </c>
      <c r="J41" s="31"/>
      <c r="K41" s="31"/>
      <c r="L41" s="31"/>
      <c r="M41" s="31"/>
      <c r="N41" s="31"/>
      <c r="O41" s="31"/>
      <c r="P41" s="31"/>
      <c r="Q41" s="31"/>
      <c r="R41" s="31">
        <v>4000000</v>
      </c>
      <c r="S41" s="31"/>
      <c r="T41" s="31"/>
      <c r="U41" s="31"/>
      <c r="V41" s="31"/>
      <c r="W41" s="31">
        <v>4000000</v>
      </c>
    </row>
    <row r="42" ht="18.75" customHeight="1" spans="1:23">
      <c r="A42" s="161" t="s">
        <v>302</v>
      </c>
      <c r="B42" s="161" t="s">
        <v>313</v>
      </c>
      <c r="C42" s="32" t="s">
        <v>312</v>
      </c>
      <c r="D42" s="162" t="s">
        <v>71</v>
      </c>
      <c r="E42" s="161" t="s">
        <v>94</v>
      </c>
      <c r="F42" s="161" t="s">
        <v>95</v>
      </c>
      <c r="G42" s="161" t="s">
        <v>251</v>
      </c>
      <c r="H42" s="161" t="s">
        <v>252</v>
      </c>
      <c r="I42" s="31">
        <v>4000000</v>
      </c>
      <c r="J42" s="31"/>
      <c r="K42" s="31"/>
      <c r="L42" s="31"/>
      <c r="M42" s="31"/>
      <c r="N42" s="31"/>
      <c r="O42" s="31"/>
      <c r="P42" s="31"/>
      <c r="Q42" s="31"/>
      <c r="R42" s="31">
        <v>4000000</v>
      </c>
      <c r="S42" s="31"/>
      <c r="T42" s="31"/>
      <c r="U42" s="31"/>
      <c r="V42" s="31"/>
      <c r="W42" s="31">
        <v>4000000</v>
      </c>
    </row>
    <row r="43" ht="18.75" customHeight="1" spans="1:23">
      <c r="A43" s="45" t="s">
        <v>143</v>
      </c>
      <c r="B43" s="47"/>
      <c r="C43" s="47"/>
      <c r="D43" s="47"/>
      <c r="E43" s="47"/>
      <c r="F43" s="47"/>
      <c r="G43" s="47"/>
      <c r="H43" s="48"/>
      <c r="I43" s="31">
        <v>6161148.75</v>
      </c>
      <c r="J43" s="31">
        <v>20000</v>
      </c>
      <c r="K43" s="31">
        <v>20000</v>
      </c>
      <c r="L43" s="31"/>
      <c r="M43" s="31"/>
      <c r="N43" s="31">
        <v>2106543.65</v>
      </c>
      <c r="O43" s="31">
        <v>34605.1</v>
      </c>
      <c r="P43" s="31"/>
      <c r="Q43" s="31"/>
      <c r="R43" s="31">
        <v>4000000</v>
      </c>
      <c r="S43" s="31"/>
      <c r="T43" s="31"/>
      <c r="U43" s="31"/>
      <c r="V43" s="31"/>
      <c r="W43" s="31">
        <v>4000000</v>
      </c>
    </row>
  </sheetData>
  <mergeCells count="28">
    <mergeCell ref="A2:W2"/>
    <mergeCell ref="A3:H3"/>
    <mergeCell ref="J4:M4"/>
    <mergeCell ref="N4:P4"/>
    <mergeCell ref="R4:W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3700787401575" right="0.393700787401575" top="0.511811023622047" bottom="0.511811023622047" header="0.31496062992126" footer="0.31496062992126"/>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showZeros="0" workbookViewId="0">
      <selection activeCell="E14" sqref="E14"/>
    </sheetView>
  </sheetViews>
  <sheetFormatPr defaultColWidth="9.16190476190476" defaultRowHeight="12" customHeight="1"/>
  <cols>
    <col min="1" max="1" width="34.3333333333333" customWidth="1"/>
    <col min="2" max="2" width="48" customWidth="1"/>
    <col min="3" max="3" width="18.3333333333333" style="1" customWidth="1"/>
    <col min="4" max="5" width="18.3333333333333" customWidth="1"/>
    <col min="6" max="6" width="12" customWidth="1"/>
    <col min="7" max="7" width="17" customWidth="1"/>
    <col min="8" max="9" width="12" customWidth="1"/>
    <col min="10" max="10" width="27.5047619047619" customWidth="1"/>
  </cols>
  <sheetData>
    <row r="1" ht="15" customHeight="1" spans="10:10">
      <c r="J1" s="110" t="s">
        <v>314</v>
      </c>
    </row>
    <row r="2" ht="36.75" customHeight="1" spans="1:10">
      <c r="A2" s="7" t="str">
        <f>"2025"&amp;"年部门项目支出绩效目标表"</f>
        <v>2025年部门项目支出绩效目标表</v>
      </c>
      <c r="B2" s="8"/>
      <c r="C2" s="8"/>
      <c r="D2" s="8"/>
      <c r="E2" s="8"/>
      <c r="F2" s="68"/>
      <c r="G2" s="8"/>
      <c r="H2" s="68"/>
      <c r="I2" s="68"/>
      <c r="J2" s="8"/>
    </row>
    <row r="3" ht="18.75" customHeight="1" spans="1:8">
      <c r="A3" s="9" t="str">
        <f>"单位名称："&amp;"临沧市临翔区南屏小学"</f>
        <v>单位名称：临沧市临翔区南屏小学</v>
      </c>
      <c r="B3" s="5"/>
      <c r="C3" s="5"/>
      <c r="D3" s="5"/>
      <c r="E3" s="5"/>
      <c r="F3" s="69"/>
      <c r="G3" s="5"/>
      <c r="H3" s="69"/>
    </row>
    <row r="4" ht="18.75" customHeight="1" spans="1:10">
      <c r="A4" s="61" t="s">
        <v>315</v>
      </c>
      <c r="B4" s="61" t="s">
        <v>316</v>
      </c>
      <c r="C4" s="62" t="s">
        <v>317</v>
      </c>
      <c r="D4" s="61" t="s">
        <v>318</v>
      </c>
      <c r="E4" s="61" t="s">
        <v>319</v>
      </c>
      <c r="F4" s="70" t="s">
        <v>320</v>
      </c>
      <c r="G4" s="61" t="s">
        <v>321</v>
      </c>
      <c r="H4" s="70" t="s">
        <v>322</v>
      </c>
      <c r="I4" s="70" t="s">
        <v>323</v>
      </c>
      <c r="J4" s="61" t="s">
        <v>324</v>
      </c>
    </row>
    <row r="5" ht="18.75" customHeight="1" spans="1:10">
      <c r="A5" s="150">
        <v>1</v>
      </c>
      <c r="B5" s="150">
        <v>2</v>
      </c>
      <c r="C5" s="151">
        <v>3</v>
      </c>
      <c r="D5" s="150">
        <v>4</v>
      </c>
      <c r="E5" s="150">
        <v>5</v>
      </c>
      <c r="F5" s="150">
        <v>6</v>
      </c>
      <c r="G5" s="150">
        <v>7</v>
      </c>
      <c r="H5" s="150">
        <v>8</v>
      </c>
      <c r="I5" s="150">
        <v>9</v>
      </c>
      <c r="J5" s="150">
        <v>10</v>
      </c>
    </row>
    <row r="6" ht="18.75" customHeight="1" spans="1:10">
      <c r="A6" s="42" t="s">
        <v>71</v>
      </c>
      <c r="B6" s="63"/>
      <c r="C6" s="71"/>
      <c r="D6" s="63"/>
      <c r="E6" s="72"/>
      <c r="F6" s="73"/>
      <c r="G6" s="72"/>
      <c r="H6" s="73"/>
      <c r="I6" s="73"/>
      <c r="J6" s="72"/>
    </row>
    <row r="7" ht="18.75" customHeight="1" spans="1:10">
      <c r="A7" s="281" t="s">
        <v>301</v>
      </c>
      <c r="B7" s="32" t="s">
        <v>325</v>
      </c>
      <c r="C7" s="32" t="s">
        <v>326</v>
      </c>
      <c r="D7" s="32" t="s">
        <v>327</v>
      </c>
      <c r="E7" s="42" t="s">
        <v>328</v>
      </c>
      <c r="F7" s="27" t="s">
        <v>329</v>
      </c>
      <c r="G7" s="42" t="s">
        <v>330</v>
      </c>
      <c r="H7" s="27" t="s">
        <v>331</v>
      </c>
      <c r="I7" s="27" t="s">
        <v>332</v>
      </c>
      <c r="J7" s="42" t="s">
        <v>333</v>
      </c>
    </row>
    <row r="8" ht="18.75" customHeight="1" spans="1:10">
      <c r="A8" s="281" t="s">
        <v>301</v>
      </c>
      <c r="B8" s="32" t="s">
        <v>325</v>
      </c>
      <c r="C8" s="32" t="s">
        <v>326</v>
      </c>
      <c r="D8" s="32" t="s">
        <v>327</v>
      </c>
      <c r="E8" s="42" t="s">
        <v>334</v>
      </c>
      <c r="F8" s="27" t="s">
        <v>329</v>
      </c>
      <c r="G8" s="42" t="s">
        <v>330</v>
      </c>
      <c r="H8" s="27" t="s">
        <v>331</v>
      </c>
      <c r="I8" s="27" t="s">
        <v>332</v>
      </c>
      <c r="J8" s="42" t="s">
        <v>333</v>
      </c>
    </row>
    <row r="9" ht="18.75" customHeight="1" spans="1:10">
      <c r="A9" s="281" t="s">
        <v>301</v>
      </c>
      <c r="B9" s="32" t="s">
        <v>325</v>
      </c>
      <c r="C9" s="32" t="s">
        <v>335</v>
      </c>
      <c r="D9" s="32" t="s">
        <v>336</v>
      </c>
      <c r="E9" s="42" t="s">
        <v>337</v>
      </c>
      <c r="F9" s="27" t="s">
        <v>329</v>
      </c>
      <c r="G9" s="42" t="s">
        <v>338</v>
      </c>
      <c r="H9" s="27" t="s">
        <v>339</v>
      </c>
      <c r="I9" s="27" t="s">
        <v>340</v>
      </c>
      <c r="J9" s="42" t="s">
        <v>341</v>
      </c>
    </row>
    <row r="10" ht="18.75" customHeight="1" spans="1:10">
      <c r="A10" s="281" t="s">
        <v>301</v>
      </c>
      <c r="B10" s="32" t="s">
        <v>325</v>
      </c>
      <c r="C10" s="32" t="s">
        <v>342</v>
      </c>
      <c r="D10" s="32" t="s">
        <v>343</v>
      </c>
      <c r="E10" s="42" t="s">
        <v>344</v>
      </c>
      <c r="F10" s="27" t="s">
        <v>345</v>
      </c>
      <c r="G10" s="42" t="s">
        <v>346</v>
      </c>
      <c r="H10" s="27" t="s">
        <v>339</v>
      </c>
      <c r="I10" s="27" t="s">
        <v>332</v>
      </c>
      <c r="J10" s="42" t="s">
        <v>344</v>
      </c>
    </row>
    <row r="11" ht="18.75" customHeight="1" spans="1:10">
      <c r="A11" s="281" t="s">
        <v>312</v>
      </c>
      <c r="B11" s="32" t="s">
        <v>347</v>
      </c>
      <c r="C11" s="32" t="s">
        <v>326</v>
      </c>
      <c r="D11" s="32" t="s">
        <v>348</v>
      </c>
      <c r="E11" s="42" t="s">
        <v>349</v>
      </c>
      <c r="F11" s="27" t="s">
        <v>345</v>
      </c>
      <c r="G11" s="42" t="s">
        <v>186</v>
      </c>
      <c r="H11" s="27" t="s">
        <v>350</v>
      </c>
      <c r="I11" s="27" t="s">
        <v>332</v>
      </c>
      <c r="J11" s="42" t="s">
        <v>351</v>
      </c>
    </row>
    <row r="12" ht="18.75" customHeight="1" spans="1:10">
      <c r="A12" s="281" t="s">
        <v>312</v>
      </c>
      <c r="B12" s="32" t="s">
        <v>347</v>
      </c>
      <c r="C12" s="32" t="s">
        <v>326</v>
      </c>
      <c r="D12" s="32" t="s">
        <v>348</v>
      </c>
      <c r="E12" s="42" t="s">
        <v>352</v>
      </c>
      <c r="F12" s="27" t="s">
        <v>345</v>
      </c>
      <c r="G12" s="42" t="s">
        <v>353</v>
      </c>
      <c r="H12" s="27" t="s">
        <v>339</v>
      </c>
      <c r="I12" s="27" t="s">
        <v>332</v>
      </c>
      <c r="J12" s="42" t="s">
        <v>354</v>
      </c>
    </row>
    <row r="13" ht="18.75" customHeight="1" spans="1:10">
      <c r="A13" s="281" t="s">
        <v>312</v>
      </c>
      <c r="B13" s="32" t="s">
        <v>347</v>
      </c>
      <c r="C13" s="32" t="s">
        <v>326</v>
      </c>
      <c r="D13" s="32" t="s">
        <v>355</v>
      </c>
      <c r="E13" s="42" t="s">
        <v>356</v>
      </c>
      <c r="F13" s="27" t="s">
        <v>329</v>
      </c>
      <c r="G13" s="42" t="s">
        <v>357</v>
      </c>
      <c r="H13" s="27" t="s">
        <v>358</v>
      </c>
      <c r="I13" s="27" t="s">
        <v>332</v>
      </c>
      <c r="J13" s="42" t="s">
        <v>359</v>
      </c>
    </row>
    <row r="14" ht="18.75" customHeight="1" spans="1:10">
      <c r="A14" s="281" t="s">
        <v>312</v>
      </c>
      <c r="B14" s="32" t="s">
        <v>347</v>
      </c>
      <c r="C14" s="32" t="s">
        <v>335</v>
      </c>
      <c r="D14" s="32" t="s">
        <v>360</v>
      </c>
      <c r="E14" s="42" t="s">
        <v>361</v>
      </c>
      <c r="F14" s="27" t="s">
        <v>345</v>
      </c>
      <c r="G14" s="42" t="s">
        <v>187</v>
      </c>
      <c r="H14" s="27" t="s">
        <v>358</v>
      </c>
      <c r="I14" s="27" t="s">
        <v>332</v>
      </c>
      <c r="J14" s="42" t="s">
        <v>362</v>
      </c>
    </row>
    <row r="15" ht="18.75" customHeight="1" spans="1:10">
      <c r="A15" s="281" t="s">
        <v>312</v>
      </c>
      <c r="B15" s="32" t="s">
        <v>347</v>
      </c>
      <c r="C15" s="32" t="s">
        <v>342</v>
      </c>
      <c r="D15" s="32" t="s">
        <v>343</v>
      </c>
      <c r="E15" s="42" t="s">
        <v>363</v>
      </c>
      <c r="F15" s="27" t="s">
        <v>345</v>
      </c>
      <c r="G15" s="42" t="s">
        <v>364</v>
      </c>
      <c r="H15" s="27" t="s">
        <v>339</v>
      </c>
      <c r="I15" s="27" t="s">
        <v>332</v>
      </c>
      <c r="J15" s="42" t="s">
        <v>365</v>
      </c>
    </row>
    <row r="16" customHeight="1" spans="2:4">
      <c r="B16" s="36"/>
      <c r="D16" s="36"/>
    </row>
    <row r="17" customHeight="1" spans="2:4">
      <c r="B17" s="36"/>
      <c r="D17" s="36"/>
    </row>
    <row r="18" customHeight="1" spans="2:4">
      <c r="B18" s="36"/>
      <c r="D18" s="36"/>
    </row>
    <row r="19" customHeight="1" spans="2:4">
      <c r="B19" s="36"/>
      <c r="D19" s="36"/>
    </row>
    <row r="20" customHeight="1" spans="2:4">
      <c r="B20" s="36"/>
      <c r="D20" s="36"/>
    </row>
    <row r="21" customHeight="1" spans="2:4">
      <c r="B21" s="36"/>
      <c r="D21" s="36"/>
    </row>
    <row r="22" customHeight="1" spans="2:4">
      <c r="B22" s="36"/>
      <c r="D22" s="36"/>
    </row>
    <row r="23" customHeight="1" spans="2:4">
      <c r="B23" s="36"/>
      <c r="D23" s="36"/>
    </row>
    <row r="24" customHeight="1" spans="2:4">
      <c r="B24" s="36"/>
      <c r="D24" s="36"/>
    </row>
    <row r="25" customHeight="1" spans="2:4">
      <c r="B25" s="36"/>
      <c r="D25" s="36"/>
    </row>
    <row r="26" customHeight="1" spans="2:4">
      <c r="B26" s="36"/>
      <c r="D26" s="36"/>
    </row>
    <row r="27" customHeight="1" spans="2:4">
      <c r="B27" s="36"/>
      <c r="D27" s="36"/>
    </row>
    <row r="28" customHeight="1" spans="2:4">
      <c r="B28" s="36"/>
      <c r="D28" s="36"/>
    </row>
    <row r="29" customHeight="1" spans="2:4">
      <c r="B29" s="36"/>
      <c r="D29" s="36"/>
    </row>
    <row r="30" customHeight="1" spans="2:4">
      <c r="B30" s="36"/>
      <c r="D30" s="36"/>
    </row>
    <row r="31" customHeight="1" spans="2:4">
      <c r="B31" s="36"/>
      <c r="D31" s="36"/>
    </row>
    <row r="32" customHeight="1" spans="2:4">
      <c r="B32" s="36"/>
      <c r="D32" s="36"/>
    </row>
    <row r="33" customHeight="1" spans="2:4">
      <c r="B33" s="36"/>
      <c r="D33" s="36"/>
    </row>
    <row r="34" customHeight="1" spans="2:4">
      <c r="B34" s="36"/>
      <c r="D34" s="36"/>
    </row>
    <row r="35" customHeight="1" spans="2:4">
      <c r="B35" s="36"/>
      <c r="D35" s="36"/>
    </row>
    <row r="36" customHeight="1" spans="2:4">
      <c r="B36" s="36"/>
      <c r="D36" s="36"/>
    </row>
    <row r="37" customHeight="1" spans="2:4">
      <c r="B37" s="36"/>
      <c r="D37" s="36"/>
    </row>
    <row r="38" customHeight="1" spans="2:4">
      <c r="B38" s="36"/>
      <c r="D38" s="36"/>
    </row>
  </sheetData>
  <mergeCells count="6">
    <mergeCell ref="A2:J2"/>
    <mergeCell ref="A3:H3"/>
    <mergeCell ref="A7:A10"/>
    <mergeCell ref="A11:A15"/>
    <mergeCell ref="B7:B10"/>
    <mergeCell ref="B11:B15"/>
  </mergeCells>
  <printOptions horizontalCentered="1"/>
  <pageMargins left="0.393700787401575" right="0.393700787401575" top="0.511811023622047" bottom="0.511811023622047" header="0.31496062992126" footer="0.31496062992126"/>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尹雪蕊</cp:lastModifiedBy>
  <dcterms:created xsi:type="dcterms:W3CDTF">2025-03-25T02:16:00Z</dcterms:created>
  <cp:lastPrinted>2025-03-12T00:50:00Z</cp:lastPrinted>
  <dcterms:modified xsi:type="dcterms:W3CDTF">2025-03-25T07:27:34Z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F3B83697B1B14361A3F1382DA9AAB421_12</vt:lpwstr>
  </property>
  <property fmtid="{D5CDD505-2E9C-101B-9397-08002B2CF9AE}" pid="3" name="KSOProductBuildVer">
    <vt:lpwstr>2052-12.1.0.20305</vt:lpwstr>
  </property>
</Properties>
</file>