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4" activeTab="8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<sst xmlns="http://schemas.openxmlformats.org/spreadsheetml/2006/main" count="1405" uniqueCount="516">
  <si>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</si>
  <si>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</si>
  <si>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</si>
  <si>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</si>
  <si>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</si>
  <si>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</si>
  <si>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</si>
  <si>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</si>
  <si>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</si>
  <si>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</si>
  <si>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</si>
  <si>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</si>
  <si>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</si>
  <si>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</si>
  <si>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</si>
  <si>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</si>
  <si>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</si>
  <si>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</si>
  <si>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</si>
  <si>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</si>
  <si>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</si>
  <si>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</si>
  <si>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</si>
  <si>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</si>
  <si>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</si>
  <si>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</si>
  <si>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</si>
  <si>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</si>
  <si>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</si>
  <si>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</si>
  <si>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</si>
  <si>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</si>
  <si>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</si>
  <si>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</si>
  <si>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</si>
  <si>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</si>
  <si>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</si>
  <si>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</si>
  <si>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</si>
  <si>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</si>
  <si>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</si>
  <si>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</si>
  <si>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</si>
  <si>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</si>
  <si>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</si>
  <si>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</si>
  <si>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</si>
  <si>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</si>
  <si>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</si>
  <si>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</si>
  <si>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</si>
  <si>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</si>
  <si>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</si>
  <si>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</si>
  <si>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</si>
  <si>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</si>
  <si>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</si>
  <si>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</si>
  <si>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</si>
  <si>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</si>
  <si>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</si>
  <si>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</si>
  <si>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</si>
  <si>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</si>
  <si>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</si>
  <si>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</si>
  <si>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</si>
  <si>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</si>
  <si>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</si>
  <si>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</si>
  <si>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651</t>
  </si>
  <si>
    <t>临沧市临翔区地方产业发展服务中心</t>
  </si>
  <si>
    <t>651001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</si>
  <si>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</si>
  <si>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</si>
  <si>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</si>
  <si>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</si>
  <si>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</si>
  <si>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</si>
  <si>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</si>
  <si>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</si>
  <si>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</si>
  <si>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</si>
  <si>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</si>
  <si>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</si>
  <si>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206</t>
  </si>
  <si>
    <t>科学技术支出</t>
  </si>
  <si>
    <t>20603</t>
  </si>
  <si>
    <t>应用研究</t>
  </si>
  <si>
    <t>2060302</t>
  </si>
  <si>
    <t>社会公益研究</t>
  </si>
  <si>
    <t>208</t>
  </si>
  <si>
    <t>社会保障和就业支出</t>
  </si>
  <si>
    <t>20805</t>
  </si>
  <si>
    <t>行政事业单位养老支出</t>
  </si>
  <si>
    <t>事业单位离退休</t>
  </si>
  <si>
    <t>机关事业单位基本养老保险缴费支出</t>
  </si>
  <si>
    <t>20808</t>
  </si>
  <si>
    <t>抚恤</t>
  </si>
  <si>
    <t>死亡抚恤</t>
  </si>
  <si>
    <t>20899</t>
  </si>
  <si>
    <t>其他社会保障和就业支出</t>
  </si>
  <si>
    <t>210</t>
  </si>
  <si>
    <t>卫生健康支出</t>
  </si>
  <si>
    <t>21011</t>
  </si>
  <si>
    <t>行政事业单位医疗</t>
  </si>
  <si>
    <t>事业单位医疗</t>
  </si>
  <si>
    <t>公务员医疗补助</t>
  </si>
  <si>
    <t>其他行政事业单位医疗支出</t>
  </si>
  <si>
    <t>213</t>
  </si>
  <si>
    <t>农林水支出</t>
  </si>
  <si>
    <t>21301</t>
  </si>
  <si>
    <t>农业农村</t>
  </si>
  <si>
    <t>行政运行</t>
  </si>
  <si>
    <t>事业运行</t>
  </si>
  <si>
    <t>对外交流与合作</t>
  </si>
  <si>
    <t>农业生产发展</t>
  </si>
  <si>
    <t>21305</t>
  </si>
  <si>
    <t>巩固脱贫攻坚成果衔接乡村振兴</t>
  </si>
  <si>
    <t>生产发展</t>
  </si>
  <si>
    <t>221</t>
  </si>
  <si>
    <t>住房保障支出</t>
  </si>
  <si>
    <t>22102</t>
  </si>
  <si>
    <t>住房改革支出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</si>
  <si>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</si>
  <si>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</si>
  <si>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</si>
  <si>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</si>
  <si>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</si>
  <si>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</si>
  <si>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</si>
  <si>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</si>
  <si>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</si>
  <si>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</si>
  <si>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</si>
  <si>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</si>
  <si>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</si>
  <si>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</si>
  <si>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</si>
  <si>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</si>
  <si>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</si>
  <si>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</si>
  <si>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</si>
  <si>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</si>
  <si>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</si>
  <si>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</si>
  <si>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</si>
  <si>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</si>
  <si>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</si>
  <si>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</si>
  <si>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</si>
  <si>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</si>
  <si>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</si>
  <si>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</si>
  <si>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</si>
  <si>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</si>
  <si>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</si>
  <si>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</si>
  <si>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</si>
  <si>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</si>
  <si>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</si>
  <si>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</si>
  <si>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</si>
  <si>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</si>
  <si>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</si>
  <si>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</si>
  <si>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</si>
  <si>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</si>
  <si>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</si>
  <si>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</si>
  <si>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</si>
  <si>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</si>
  <si>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</si>
  <si>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2080502</t>
  </si>
  <si>
    <t>2080505</t>
  </si>
  <si>
    <t>2080801</t>
  </si>
  <si>
    <t>2089999</t>
  </si>
  <si>
    <t>2101102</t>
  </si>
  <si>
    <t>2101103</t>
  </si>
  <si>
    <t>2101199</t>
  </si>
  <si>
    <t>2130101</t>
  </si>
  <si>
    <t>2130104</t>
  </si>
  <si>
    <t>2130114</t>
  </si>
  <si>
    <t>2130122</t>
  </si>
  <si>
    <t>2130505</t>
  </si>
  <si>
    <t>2210201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</si>
  <si>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</si>
  <si>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</si>
  <si>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</si>
  <si>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</si>
  <si>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</si>
  <si>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</si>
  <si>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</si>
  <si>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</si>
  <si>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</si>
  <si>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</si>
  <si>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</si>
  <si>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</si>
  <si>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</si>
  <si>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</si>
  <si>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</si>
  <si>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</si>
  <si>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</si>
  <si>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</si>
  <si>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</si>
  <si>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</si>
  <si>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</si>
  <si>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</si>
  <si>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</si>
  <si>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</si>
  <si>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</si>
  <si>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</si>
  <si>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</si>
  <si>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</si>
  <si>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</si>
  <si>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</si>
  <si>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</si>
  <si>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530902210000000018608</t>
  </si>
  <si>
    <t>事业人员支出工资</t>
  </si>
  <si>
    <t>30101</t>
  </si>
  <si>
    <t>基本工资</t>
  </si>
  <si>
    <t>30102</t>
  </si>
  <si>
    <t>津贴补贴</t>
  </si>
  <si>
    <t>绩效工资</t>
  </si>
  <si>
    <t>530902231100001391581</t>
  </si>
  <si>
    <t>绩效工资（2017年提高标准部分）</t>
  </si>
  <si>
    <t>30107</t>
  </si>
  <si>
    <t>530902210000000018609</t>
  </si>
  <si>
    <t>社会保障缴费</t>
  </si>
  <si>
    <t>机关事业单位基本养老保险缴费</t>
  </si>
  <si>
    <t>30108</t>
  </si>
  <si>
    <t>职工基本医疗保险缴费</t>
  </si>
  <si>
    <t>2101101</t>
  </si>
  <si>
    <t>行政单位医疗</t>
  </si>
  <si>
    <t>30110</t>
  </si>
  <si>
    <t>公务员医疗补助缴费</t>
  </si>
  <si>
    <t>30111</t>
  </si>
  <si>
    <t>其他社会保障缴费</t>
  </si>
  <si>
    <t>30112</t>
  </si>
  <si>
    <t>530902210000000018610</t>
  </si>
  <si>
    <t>30113</t>
  </si>
  <si>
    <t>530902210000000018613</t>
  </si>
  <si>
    <t>一般公用经费</t>
  </si>
  <si>
    <t>30201</t>
  </si>
  <si>
    <t>办公费</t>
  </si>
  <si>
    <t>30207</t>
  </si>
  <si>
    <t>邮电费</t>
  </si>
  <si>
    <t>物业管理费</t>
  </si>
  <si>
    <t>530902241100002251643</t>
  </si>
  <si>
    <t>公务接待费（公用经费）</t>
  </si>
  <si>
    <t>委托业务费</t>
  </si>
  <si>
    <t>31002</t>
  </si>
  <si>
    <t>办公设备购置</t>
  </si>
  <si>
    <t>31007</t>
  </si>
  <si>
    <t>信息网络及软件购置更新</t>
  </si>
  <si>
    <t>530902210000000018612</t>
  </si>
  <si>
    <t>工会经费</t>
  </si>
  <si>
    <t>530902251100003811697</t>
  </si>
  <si>
    <t>福利费</t>
  </si>
  <si>
    <t>30229</t>
  </si>
  <si>
    <t>530902210000000018611</t>
  </si>
  <si>
    <t>公务用车运行维护费</t>
  </si>
  <si>
    <t>530902241100002318382</t>
  </si>
  <si>
    <t>原渠道发放退休费</t>
  </si>
  <si>
    <t>30302</t>
  </si>
  <si>
    <t>退休费</t>
  </si>
  <si>
    <t>530902210000000020014</t>
  </si>
  <si>
    <t>遗属补助</t>
  </si>
  <si>
    <t>30305</t>
  </si>
  <si>
    <t>生活补助</t>
  </si>
  <si>
    <t>30307</t>
  </si>
  <si>
    <t>医疗费补助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</si>
  <si>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</si>
  <si>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</si>
  <si>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</si>
  <si>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</si>
  <si>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</si>
  <si>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</si>
  <si>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</si>
  <si>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2024年临翔区绿色生态烟叶发展补助资金</t>
  </si>
  <si>
    <t>事业发展类</t>
  </si>
  <si>
    <t>530902241100003009033</t>
  </si>
  <si>
    <t>30310</t>
  </si>
  <si>
    <t>个人农业生产补贴</t>
  </si>
  <si>
    <t>邦东乡昔归主核心茶区及邦包茶区生态茶园提升改造项目资金</t>
  </si>
  <si>
    <t>530902241100002751899</t>
  </si>
  <si>
    <t>专用材料费</t>
  </si>
  <si>
    <t>博尚镇完海村及永泉村电能烤房群建设项目资金</t>
  </si>
  <si>
    <t>530902241100002751646</t>
  </si>
  <si>
    <t>31005</t>
  </si>
  <si>
    <t>基础设施建设</t>
  </si>
  <si>
    <t>国家茶叶产业技术体系临沧综合试验站示范县工作经费</t>
  </si>
  <si>
    <t>530902231100002460040</t>
  </si>
  <si>
    <t>30211</t>
  </si>
  <si>
    <t>差旅费</t>
  </si>
  <si>
    <t>烤烟房建设项目专款资金</t>
  </si>
  <si>
    <t>530902251100003796291</t>
  </si>
  <si>
    <t>临翔区产业品牌打造和茶文化推介项目经费</t>
  </si>
  <si>
    <t>530902251100003814004</t>
  </si>
  <si>
    <t>临翔区烤烟生产工作经费补助资金</t>
  </si>
  <si>
    <t>530902251100003816494</t>
  </si>
  <si>
    <t>其他交通费用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</si>
  <si>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</si>
  <si>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</si>
  <si>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</si>
  <si>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</si>
  <si>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</si>
  <si>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</si>
  <si>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</si>
  <si>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</si>
  <si>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</si>
  <si>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</si>
  <si>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</si>
  <si>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建设卧式新能源烤房4群60座，其中：平村乡那玉村1群10座，圈内乡文宁村1群30座，章驮乡采花坝村1群10座、邦东乡章珍村1群10座。新能源烤房建成投入使用后，所覆盖的村组烟叶烘烤质量、合作社服务能力明显提升，实现烤烟收购均价达30.35元/公斤。</t>
  </si>
  <si>
    <t>产出指标</t>
  </si>
  <si>
    <t>数量指标</t>
  </si>
  <si>
    <t>建成新能源烤房数</t>
  </si>
  <si>
    <t>=</t>
  </si>
  <si>
    <t>60</t>
  </si>
  <si>
    <t>座</t>
  </si>
  <si>
    <t>定量指标</t>
  </si>
  <si>
    <t>反映建成新能源烤房数</t>
  </si>
  <si>
    <t>建设建设卧式新能源烤房4群60座，其中：平村乡那玉村1群10座，圈内乡文宁村1群30座，章驮乡釆花坝村1群10座、邦东乡章珍村1群10座。新能源烤房建成投入使用后，所覆盖的村组烟叶烘烤质量、合作社服务能力明显提升，实现烤烟收购均价达30.35元/公斤。</t>
  </si>
  <si>
    <t>质量指标</t>
  </si>
  <si>
    <t>项目验收合格率（≥**%）</t>
  </si>
  <si>
    <t>&gt;=</t>
  </si>
  <si>
    <t>95</t>
  </si>
  <si>
    <t>%</t>
  </si>
  <si>
    <t>反映新能源烤房验收合格率</t>
  </si>
  <si>
    <t>时效指标</t>
  </si>
  <si>
    <t>新能源烤房完工时限</t>
  </si>
  <si>
    <t>2025.12.31</t>
  </si>
  <si>
    <t>年-月-日</t>
  </si>
  <si>
    <t>反映新能源烤房完工时限</t>
  </si>
  <si>
    <t>成本指标</t>
  </si>
  <si>
    <t>经济成本指标</t>
  </si>
  <si>
    <t>&lt;=</t>
  </si>
  <si>
    <t>±10</t>
  </si>
  <si>
    <t>反映经济成本控制情况</t>
  </si>
  <si>
    <t>效益指标</t>
  </si>
  <si>
    <t>经济效益</t>
  </si>
  <si>
    <t>每公斤烤烟收购均价</t>
  </si>
  <si>
    <t>30.35</t>
  </si>
  <si>
    <t>元</t>
  </si>
  <si>
    <t>反映每公斤烤烟收购均价</t>
  </si>
  <si>
    <t>社会效益</t>
  </si>
  <si>
    <t>覆盖贫困村个数</t>
  </si>
  <si>
    <t>4</t>
  </si>
  <si>
    <t>个</t>
  </si>
  <si>
    <t>反映覆盖贫困村个数</t>
  </si>
  <si>
    <t>覆盖三类低收入群体数</t>
  </si>
  <si>
    <t>80</t>
  </si>
  <si>
    <t>户</t>
  </si>
  <si>
    <t>反映覆盖三类低收入群体数</t>
  </si>
  <si>
    <t>烟叶烘烤质量有效提升</t>
  </si>
  <si>
    <t>效果明显</t>
  </si>
  <si>
    <t>是/否</t>
  </si>
  <si>
    <t>定性指标</t>
  </si>
  <si>
    <t>反映烟叶烘烤质量有效提升情况</t>
  </si>
  <si>
    <t>合作社服务能力有效提升</t>
  </si>
  <si>
    <t>反映合作社服务能力有效提升情况</t>
  </si>
  <si>
    <t>生态效益</t>
  </si>
  <si>
    <t>新能源烤房推广之后空气质量有效提升</t>
  </si>
  <si>
    <t>反映新能源烤房推广之后空气质量有效提升情况</t>
  </si>
  <si>
    <t>可持续影响</t>
  </si>
  <si>
    <t>新能源烤房使用年限</t>
  </si>
  <si>
    <t>10</t>
  </si>
  <si>
    <t>年</t>
  </si>
  <si>
    <t>反映新能源烤房使用年限</t>
  </si>
  <si>
    <t>满意度指标</t>
  </si>
  <si>
    <t>服务对象满意度</t>
  </si>
  <si>
    <t>受益群众满意度</t>
  </si>
  <si>
    <t>90</t>
  </si>
  <si>
    <t>反映受益群众满意度情况</t>
  </si>
  <si>
    <t>通过组织企业参展的方式，全年参加茶叶、咖啡、中药材展会累计5场次以上，参展企业50户以上，宣传人次10000人次以上，宣传产业3个以上，现场交易额达到300万元以上，达成协议金2000万元以上，进一步提升临翔产业品牌知名度。</t>
  </si>
  <si>
    <t>参展次数</t>
  </si>
  <si>
    <t>次</t>
  </si>
  <si>
    <t>反映参展次数</t>
  </si>
  <si>
    <t>参展企业数</t>
  </si>
  <si>
    <t>50</t>
  </si>
  <si>
    <t>反映参展企业数</t>
  </si>
  <si>
    <t>宣传产业数</t>
  </si>
  <si>
    <t>反映宣传产业数</t>
  </si>
  <si>
    <t>资金到位率</t>
  </si>
  <si>
    <t>反映资金到位率</t>
  </si>
  <si>
    <t>开始时间</t>
  </si>
  <si>
    <t>2025.01</t>
  </si>
  <si>
    <t>反映项目开工时间</t>
  </si>
  <si>
    <t>完成时间</t>
  </si>
  <si>
    <t>2025.12</t>
  </si>
  <si>
    <t>反映项目完工时间</t>
  </si>
  <si>
    <t>达成意向金额</t>
  </si>
  <si>
    <t>1000</t>
  </si>
  <si>
    <t>万元</t>
  </si>
  <si>
    <t>反映达成意向金额情况</t>
  </si>
  <si>
    <t>现场交易金额</t>
  </si>
  <si>
    <t>300</t>
  </si>
  <si>
    <t>反映现场交易情况</t>
  </si>
  <si>
    <t>宣传人次</t>
  </si>
  <si>
    <t>10000</t>
  </si>
  <si>
    <t>人次</t>
  </si>
  <si>
    <t>反映宣传人次情况</t>
  </si>
  <si>
    <t>项目期限</t>
  </si>
  <si>
    <t>1.00</t>
  </si>
  <si>
    <t>反映项目期限</t>
  </si>
  <si>
    <t>反映服务对象满意度情况</t>
  </si>
  <si>
    <t>通过对临翔区2024年烤烟种植5万亩、收购14万担任务考核进行奖励，达到促进2025年烤烟种植5.1万亩、收购14万担、农户交售收入2.4亿元、均价 34.5 元/公斤、烟农户均收入4.9万元、烟叶税5000万元目标任务完成。</t>
  </si>
  <si>
    <t>烤烟种植面积</t>
  </si>
  <si>
    <t>万亩</t>
  </si>
  <si>
    <t>反映烤烟种植面积</t>
  </si>
  <si>
    <t>烟叶收购数量</t>
  </si>
  <si>
    <t>7000</t>
  </si>
  <si>
    <t>吨</t>
  </si>
  <si>
    <t>反映烟叶收购数量</t>
  </si>
  <si>
    <t>反映项目开始时间</t>
  </si>
  <si>
    <t>反映项目完成时间</t>
  </si>
  <si>
    <t>18</t>
  </si>
  <si>
    <t>反映补助金额情况</t>
  </si>
  <si>
    <t>农户收入额</t>
  </si>
  <si>
    <t>2.4</t>
  </si>
  <si>
    <t>亿元</t>
  </si>
  <si>
    <t>反映烟农收入情况</t>
  </si>
  <si>
    <t>户均收入额</t>
  </si>
  <si>
    <t>4.9</t>
  </si>
  <si>
    <t>反映烟农户均收入情况</t>
  </si>
  <si>
    <t>烤烟每公斤收购均价</t>
  </si>
  <si>
    <t>34.5</t>
  </si>
  <si>
    <t>反映烤烟每公斤收购均价情况</t>
  </si>
  <si>
    <t>带动农户数</t>
  </si>
  <si>
    <t>5075</t>
  </si>
  <si>
    <t>反映该项亩带动农户情况</t>
  </si>
  <si>
    <t>带动脱贫户</t>
  </si>
  <si>
    <t>370</t>
  </si>
  <si>
    <t>反映该项目带动脱贫户情况</t>
  </si>
  <si>
    <t>带动年度</t>
  </si>
  <si>
    <t>反映该项目带动年度情况</t>
  </si>
  <si>
    <t>通过开展茶叶产业技术培训，企业问卷调查、政府问卷调查、农户生产经营成本定点调查、茶叶加工初制所鲜叶定点调查、茶园肥料使用调查，及其它相关工作，从而加快临翔茶产业转型升级，实现茶叶产业高质量发展，助力乡村振兴。</t>
  </si>
  <si>
    <t>企业问卷调查期数</t>
  </si>
  <si>
    <t>期</t>
  </si>
  <si>
    <t>反映企业问卷调查期数</t>
  </si>
  <si>
    <t>政府问卷调查期数</t>
  </si>
  <si>
    <t>反映政府问卷调查期数</t>
  </si>
  <si>
    <t>农户问卷调查户数</t>
  </si>
  <si>
    <t>反映农户问卷调查户数</t>
  </si>
  <si>
    <t>鲜叶定点调查户数</t>
  </si>
  <si>
    <t>反映鲜叶定点调查户数</t>
  </si>
  <si>
    <t>组织培训场次</t>
  </si>
  <si>
    <t>反映组织培训场次</t>
  </si>
  <si>
    <t>任务完成率</t>
  </si>
  <si>
    <t>100</t>
  </si>
  <si>
    <t>反映任务完成率</t>
  </si>
  <si>
    <t>反映开工时间</t>
  </si>
  <si>
    <t>反映完工时间</t>
  </si>
  <si>
    <t>助力乡村振兴</t>
  </si>
  <si>
    <t>加快推动茶产业转型升级</t>
  </si>
  <si>
    <t>反映助力乡村振兴情况</t>
  </si>
  <si>
    <t>长期</t>
  </si>
  <si>
    <t>反映可持续影响情况</t>
  </si>
  <si>
    <t>预算06表</t>
  </si>
  <si>
    <t>政府性基金预算支出预算表</t>
  </si>
  <si>
    <t>单位名称：临沧市发展和改革委员会</t>
  </si>
  <si>
    <t>本年政府性基金预算支出</t>
  </si>
  <si>
    <t>本单位不涉及此内容，所以公开空表。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</si>
  <si>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</si>
  <si>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</si>
  <si>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</si>
  <si>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</si>
  <si>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</si>
  <si>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</si>
  <si>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</si>
  <si>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</si>
  <si>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</si>
  <si>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</si>
  <si>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车辆加油服务</t>
  </si>
  <si>
    <t>车辆加油、添加燃料服务</t>
  </si>
  <si>
    <t>项</t>
  </si>
  <si>
    <t>车辆维修和保养</t>
  </si>
  <si>
    <t>车辆维修和保养服务</t>
  </si>
  <si>
    <t>机动车保险服务</t>
  </si>
  <si>
    <t>复印纸</t>
  </si>
  <si>
    <t>箱</t>
  </si>
  <si>
    <t>福昕 OFD版式办公套件软件V8.0 办公软件三年版</t>
  </si>
  <si>
    <t>基础软件</t>
  </si>
  <si>
    <t>套</t>
  </si>
  <si>
    <t>金山 WPS Office 2019 for Linux 专业版办公软件V11 办公软件三年版</t>
  </si>
  <si>
    <t>台式计算机</t>
  </si>
  <si>
    <t>台</t>
  </si>
  <si>
    <t>预算08表</t>
  </si>
  <si>
    <t>政府购买服务项目</t>
  </si>
  <si>
    <t>政府购买服务目录</t>
  </si>
  <si>
    <t>预算09-1表</t>
  </si>
  <si>
    <t>单位名称（项目）</t>
  </si>
  <si>
    <t>地区</t>
  </si>
  <si>
    <t>政府性基金</t>
  </si>
  <si>
    <t>-</t>
  </si>
  <si>
    <t>根据现行财政管理体制，乡镇（街道）作为区本级部门编制年初预算，所以无县对下专项转移支付情况，此表为空表。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</si>
  <si>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</si>
  <si>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</si>
  <si>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</si>
  <si>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</si>
  <si>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</si>
  <si>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</si>
  <si>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</si>
  <si>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</si>
  <si>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</si>
  <si>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无形资产</t>
  </si>
  <si>
    <t>A08060301基础软件</t>
  </si>
  <si>
    <t>固定资产</t>
  </si>
  <si>
    <t>A02010104台式计算机</t>
  </si>
  <si>
    <t>预算11表</t>
  </si>
  <si>
    <t>上级补助</t>
  </si>
  <si>
    <t>预算12表</t>
  </si>
  <si>
    <t>项目级次</t>
  </si>
  <si>
    <t>313 事业发展类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</si>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</sst>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49">
    <font>
      <sz val="9"/>
      <color rgb="FF000000"/>
      <name val="Microsoft YaHei UI"/>
      <charset val="134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.25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29" fillId="0" borderId="0" applyFont="0" applyFill="0" applyBorder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42" fontId="2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3" borderId="14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4" borderId="17" applyNumberFormat="0" applyAlignment="0" applyProtection="0">
      <alignment vertical="center"/>
    </xf>
    <xf numFmtId="0" fontId="39" fillId="5" borderId="18" applyNumberFormat="0" applyAlignment="0" applyProtection="0">
      <alignment vertical="center"/>
    </xf>
    <xf numFmtId="0" fontId="40" fillId="5" borderId="17" applyNumberFormat="0" applyAlignment="0" applyProtection="0">
      <alignment vertical="center"/>
    </xf>
    <xf numFmtId="0" fontId="41" fillId="6" borderId="19" applyNumberFormat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176" fontId="7" fillId="0" borderId="7">
      <alignment horizontal="right" vertical="center"/>
    </xf>
    <xf numFmtId="49" fontId="7" fillId="0" borderId="7">
      <alignment horizontal="left" vertical="center" wrapText="1"/>
    </xf>
    <xf numFmtId="176" fontId="7" fillId="0" borderId="7">
      <alignment horizontal="right" vertical="center"/>
    </xf>
    <xf numFmtId="177" fontId="7" fillId="0" borderId="7">
      <alignment horizontal="right" vertical="center"/>
    </xf>
    <xf numFmtId="178" fontId="7" fillId="0" borderId="7">
      <alignment horizontal="right" vertical="center"/>
    </xf>
    <xf numFmtId="179" fontId="7" fillId="0" borderId="7">
      <alignment horizontal="right" vertical="center"/>
    </xf>
    <xf numFmtId="10" fontId="7" fillId="0" borderId="7">
      <alignment horizontal="right" vertical="center"/>
    </xf>
    <xf numFmtId="180" fontId="7" fillId="0" borderId="7">
      <alignment horizontal="right" vertical="center"/>
    </xf>
  </cellStyleXfs>
  <cellXfs count="217">
    <xf numFmtId="0" fontId="0" fillId="0" borderId="0" xfId="0" applyFont="1">
      <alignment vertical="top"/>
      <protection locked="0"/>
    </xf>
    <xf numFmtId="0" fontId="1" fillId="0" borderId="0" xfId="0" applyFont="1" applyAlignment="1">
      <alignment vertical="center"/>
      <protection locked="0"/>
    </xf>
    <xf numFmtId="49" fontId="2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6" fillId="0" borderId="1" xfId="0" applyFont="1" applyBorder="1" applyAlignment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6" xfId="0" applyFont="1" applyBorder="1" applyAlignment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left" vertical="center" wrapText="1"/>
      <protection locked="0"/>
    </xf>
    <xf numFmtId="0" fontId="5" fillId="0" borderId="7" xfId="0" applyFont="1" applyBorder="1" applyAlignment="1">
      <alignment horizontal="left" vertical="center"/>
      <protection locked="0"/>
    </xf>
    <xf numFmtId="176" fontId="7" fillId="0" borderId="7" xfId="0" applyNumberFormat="1" applyFont="1" applyBorder="1" applyAlignment="1">
      <alignment horizontal="right" vertical="center"/>
      <protection locked="0"/>
    </xf>
    <xf numFmtId="0" fontId="5" fillId="0" borderId="7" xfId="0" applyFont="1" applyBorder="1" applyAlignment="1">
      <alignment horizontal="left" vertical="center" wrapText="1" indent="1"/>
      <protection locked="0"/>
    </xf>
    <xf numFmtId="49" fontId="7" fillId="0" borderId="7" xfId="50" applyNumberFormat="1" applyFont="1" applyBorder="1" applyProtection="1">
      <alignment horizontal="left" vertical="center" wrapText="1"/>
      <protection locked="0"/>
    </xf>
    <xf numFmtId="0" fontId="5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left" vertical="center" wrapText="1"/>
      <protection locked="0"/>
    </xf>
    <xf numFmtId="0" fontId="5" fillId="0" borderId="4" xfId="0" applyFont="1" applyBorder="1" applyAlignment="1">
      <alignment horizontal="left" vertical="center" wrapText="1"/>
      <protection locked="0"/>
    </xf>
    <xf numFmtId="49" fontId="2" fillId="0" borderId="0" xfId="0" applyNumberFormat="1" applyFont="1" applyAlignment="1" applyProtection="1"/>
    <xf numFmtId="0" fontId="2" fillId="0" borderId="0" xfId="0" applyFont="1" applyAlignment="1" applyProtection="1"/>
    <xf numFmtId="0" fontId="6" fillId="0" borderId="1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/>
    </xf>
    <xf numFmtId="0" fontId="2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5" fillId="0" borderId="0" xfId="0" applyFont="1" applyAlignment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vertical="center" wrapText="1"/>
    </xf>
    <xf numFmtId="180" fontId="7" fillId="0" borderId="7" xfId="56" applyNumberFormat="1" applyFont="1" applyBorder="1" applyProtection="1">
      <alignment horizontal="right" vertical="center"/>
      <protection locked="0"/>
    </xf>
    <xf numFmtId="0" fontId="5" fillId="0" borderId="3" xfId="0" applyFont="1" applyBorder="1" applyAlignment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  <protection locked="0"/>
    </xf>
    <xf numFmtId="0" fontId="4" fillId="0" borderId="0" xfId="0" applyFont="1" applyAlignment="1">
      <alignment horizontal="center" vertical="center"/>
      <protection locked="0"/>
    </xf>
    <xf numFmtId="0" fontId="5" fillId="0" borderId="0" xfId="0" applyFont="1">
      <alignment vertical="top"/>
      <protection locked="0"/>
    </xf>
    <xf numFmtId="0" fontId="6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right" vertical="center"/>
    </xf>
    <xf numFmtId="0" fontId="8" fillId="0" borderId="0" xfId="0" applyFont="1" applyAlignment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wrapText="1"/>
    </xf>
    <xf numFmtId="0" fontId="5" fillId="0" borderId="0" xfId="0" applyFont="1" applyAlignment="1">
      <alignment horizontal="right"/>
      <protection locked="0"/>
    </xf>
    <xf numFmtId="0" fontId="6" fillId="0" borderId="3" xfId="0" applyFont="1" applyBorder="1" applyAlignment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</xf>
    <xf numFmtId="0" fontId="2" fillId="0" borderId="0" xfId="0" applyFont="1" applyAlignment="1">
      <protection locked="0"/>
    </xf>
    <xf numFmtId="0" fontId="5" fillId="0" borderId="0" xfId="0" applyFont="1" applyAlignment="1">
      <alignment vertical="top" wrapText="1"/>
      <protection locked="0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  <protection locked="0"/>
    </xf>
    <xf numFmtId="0" fontId="6" fillId="0" borderId="0" xfId="0" applyFont="1" applyAlignment="1">
      <protection locked="0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9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10" xfId="0" applyFont="1" applyBorder="1" applyAlignment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1" xfId="0" applyFont="1" applyBorder="1" applyAlignment="1">
      <alignment horizontal="center" vertical="center" wrapText="1"/>
      <protection locked="0"/>
    </xf>
    <xf numFmtId="3" fontId="6" fillId="0" borderId="6" xfId="0" applyNumberFormat="1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11" xfId="0" applyFont="1" applyBorder="1" applyAlignment="1" applyProtection="1">
      <alignment horizontal="left" vertical="center" wrapText="1"/>
    </xf>
    <xf numFmtId="0" fontId="5" fillId="0" borderId="11" xfId="0" applyFont="1" applyBorder="1" applyAlignment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left" vertical="center"/>
    </xf>
    <xf numFmtId="0" fontId="5" fillId="0" borderId="13" xfId="0" applyFont="1" applyBorder="1" applyAlignment="1">
      <alignment horizontal="left" vertical="center"/>
      <protection locked="0"/>
    </xf>
    <xf numFmtId="0" fontId="5" fillId="0" borderId="0" xfId="0" applyFont="1" applyAlignment="1">
      <alignment horizontal="right" vertical="center" wrapText="1"/>
      <protection locked="0"/>
    </xf>
    <xf numFmtId="0" fontId="5" fillId="0" borderId="0" xfId="0" applyFont="1" applyAlignment="1" applyProtection="1">
      <alignment horizontal="right" vertical="center" wrapText="1"/>
    </xf>
    <xf numFmtId="0" fontId="5" fillId="0" borderId="0" xfId="0" applyFont="1" applyAlignment="1">
      <alignment horizontal="right" wrapText="1"/>
      <protection locked="0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13" xfId="0" applyFont="1" applyBorder="1" applyAlignment="1">
      <alignment horizontal="center" vertical="center"/>
      <protection locked="0"/>
    </xf>
    <xf numFmtId="0" fontId="6" fillId="0" borderId="13" xfId="0" applyFont="1" applyBorder="1" applyAlignment="1">
      <alignment horizontal="center" vertical="center" wrapText="1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6" fillId="0" borderId="0" xfId="0" applyFont="1" applyAlignment="1" applyProtection="1"/>
    <xf numFmtId="0" fontId="6" fillId="0" borderId="11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5" fillId="0" borderId="11" xfId="0" applyFont="1" applyBorder="1" applyAlignment="1" applyProtection="1">
      <alignment horizontal="right" vertical="center"/>
    </xf>
    <xf numFmtId="0" fontId="5" fillId="0" borderId="6" xfId="0" applyFont="1" applyBorder="1" applyAlignment="1" applyProtection="1">
      <alignment horizontal="left" vertical="center" wrapText="1" indent="1"/>
    </xf>
    <xf numFmtId="3" fontId="5" fillId="0" borderId="11" xfId="0" applyNumberFormat="1" applyFont="1" applyBorder="1" applyAlignment="1" applyProtection="1">
      <alignment horizontal="right" vertical="center"/>
    </xf>
    <xf numFmtId="0" fontId="5" fillId="0" borderId="6" xfId="0" applyFont="1" applyBorder="1" applyAlignment="1" applyProtection="1">
      <alignment horizontal="left" vertical="center" wrapText="1" indent="2"/>
    </xf>
    <xf numFmtId="0" fontId="9" fillId="0" borderId="0" xfId="0" applyFont="1" applyAlignment="1">
      <alignment horizontal="right"/>
      <protection locked="0"/>
    </xf>
    <xf numFmtId="49" fontId="9" fillId="0" borderId="0" xfId="0" applyNumberFormat="1" applyFont="1" applyAlignment="1">
      <protection locked="0"/>
    </xf>
    <xf numFmtId="0" fontId="2" fillId="0" borderId="0" xfId="0" applyFont="1" applyAlignment="1" applyProtection="1">
      <alignment horizontal="right"/>
    </xf>
    <xf numFmtId="0" fontId="3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  <protection locked="0"/>
    </xf>
    <xf numFmtId="49" fontId="6" fillId="0" borderId="9" xfId="0" applyNumberFormat="1" applyFont="1" applyBorder="1" applyAlignment="1">
      <alignment horizontal="center" vertical="center" wrapText="1"/>
      <protection locked="0"/>
    </xf>
    <xf numFmtId="0" fontId="6" fillId="0" borderId="9" xfId="0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center" vertical="center"/>
      <protection locked="0"/>
    </xf>
    <xf numFmtId="49" fontId="6" fillId="0" borderId="11" xfId="0" applyNumberFormat="1" applyFont="1" applyBorder="1" applyAlignment="1">
      <alignment horizontal="center" vertical="center" wrapText="1"/>
      <protection locked="0"/>
    </xf>
    <xf numFmtId="49" fontId="6" fillId="0" borderId="11" xfId="0" applyNumberFormat="1" applyFont="1" applyBorder="1" applyAlignment="1">
      <alignment horizontal="center" vertical="center"/>
      <protection locked="0"/>
    </xf>
    <xf numFmtId="0" fontId="5" fillId="0" borderId="6" xfId="0" applyFont="1" applyBorder="1" applyAlignment="1">
      <alignment horizontal="left" vertical="center" wrapText="1"/>
      <protection locked="0"/>
    </xf>
    <xf numFmtId="0" fontId="2" fillId="0" borderId="2" xfId="0" applyFont="1" applyBorder="1" applyAlignment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  <protection locked="0"/>
    </xf>
    <xf numFmtId="3" fontId="6" fillId="0" borderId="7" xfId="0" applyNumberFormat="1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 indent="1"/>
    </xf>
    <xf numFmtId="0" fontId="5" fillId="0" borderId="7" xfId="0" applyFont="1" applyBorder="1" applyAlignment="1" applyProtection="1">
      <alignment horizontal="left" vertical="center" wrapText="1" indent="2"/>
    </xf>
    <xf numFmtId="0" fontId="0" fillId="0" borderId="0" xfId="0" applyFont="1" applyFill="1">
      <alignment vertical="top"/>
      <protection locked="0"/>
    </xf>
    <xf numFmtId="3" fontId="2" fillId="0" borderId="7" xfId="0" applyNumberFormat="1" applyFont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vertical="center"/>
    </xf>
    <xf numFmtId="0" fontId="5" fillId="0" borderId="7" xfId="0" applyFont="1" applyFill="1" applyBorder="1" applyAlignment="1">
      <alignment horizontal="left" vertical="center" wrapText="1"/>
      <protection locked="0"/>
    </xf>
    <xf numFmtId="0" fontId="2" fillId="0" borderId="7" xfId="0" applyFont="1" applyBorder="1" applyAlignment="1" applyProtection="1">
      <alignment vertical="center"/>
    </xf>
    <xf numFmtId="49" fontId="7" fillId="0" borderId="7" xfId="50" applyNumberFormat="1" applyFont="1" applyFill="1" applyBorder="1" applyProtection="1">
      <alignment horizontal="left" vertical="center" wrapText="1"/>
      <protection locked="0"/>
    </xf>
    <xf numFmtId="0" fontId="6" fillId="0" borderId="8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2" xfId="0" applyFont="1" applyBorder="1" applyAlignment="1">
      <alignment horizontal="center" vertical="center" wrapText="1"/>
      <protection locked="0"/>
    </xf>
    <xf numFmtId="176" fontId="7" fillId="0" borderId="7" xfId="0" applyNumberFormat="1" applyFont="1" applyFill="1" applyBorder="1" applyAlignment="1">
      <alignment horizontal="right" vertical="center"/>
      <protection locked="0"/>
    </xf>
    <xf numFmtId="0" fontId="6" fillId="0" borderId="5" xfId="0" applyFont="1" applyBorder="1" applyAlignment="1">
      <alignment horizontal="center" vertical="center"/>
      <protection locked="0"/>
    </xf>
    <xf numFmtId="0" fontId="2" fillId="0" borderId="0" xfId="0" applyFont="1">
      <alignment vertical="top"/>
      <protection locked="0"/>
    </xf>
    <xf numFmtId="49" fontId="2" fillId="0" borderId="0" xfId="0" applyNumberFormat="1" applyFont="1" applyAlignment="1">
      <protection locked="0"/>
    </xf>
    <xf numFmtId="0" fontId="3" fillId="0" borderId="0" xfId="0" applyFont="1" applyAlignment="1">
      <alignment horizontal="center" vertical="center"/>
      <protection locked="0"/>
    </xf>
    <xf numFmtId="0" fontId="6" fillId="0" borderId="0" xfId="0" applyFont="1" applyAlignment="1">
      <alignment horizontal="left" vertical="center"/>
      <protection locked="0"/>
    </xf>
    <xf numFmtId="0" fontId="6" fillId="0" borderId="2" xfId="0" applyFont="1" applyBorder="1" applyAlignment="1">
      <alignment horizontal="center" vertical="center"/>
      <protection locked="0"/>
    </xf>
    <xf numFmtId="3" fontId="2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/>
    </xf>
    <xf numFmtId="0" fontId="5" fillId="0" borderId="7" xfId="0" applyFont="1" applyBorder="1" applyAlignment="1" applyProtection="1">
      <alignment horizontal="left" vertical="center" indent="1"/>
    </xf>
    <xf numFmtId="0" fontId="5" fillId="0" borderId="3" xfId="0" applyFont="1" applyBorder="1" applyAlignment="1">
      <alignment horizontal="left" vertical="center"/>
      <protection locked="0"/>
    </xf>
    <xf numFmtId="0" fontId="5" fillId="0" borderId="4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center" vertical="center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center"/>
    </xf>
    <xf numFmtId="0" fontId="11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horizontal="center" wrapText="1"/>
    </xf>
    <xf numFmtId="0" fontId="12" fillId="0" borderId="6" xfId="0" applyFont="1" applyBorder="1" applyAlignment="1">
      <alignment horizontal="center" vertical="center" wrapText="1"/>
      <protection locked="0"/>
    </xf>
    <xf numFmtId="0" fontId="13" fillId="0" borderId="7" xfId="0" applyFont="1" applyBorder="1" applyAlignment="1">
      <alignment horizontal="center" vertical="center"/>
      <protection locked="0"/>
    </xf>
    <xf numFmtId="0" fontId="14" fillId="0" borderId="7" xfId="0" applyFont="1" applyBorder="1" applyAlignment="1">
      <alignment horizontal="center" vertical="center"/>
      <protection locked="0"/>
    </xf>
    <xf numFmtId="0" fontId="15" fillId="0" borderId="7" xfId="0" applyFont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horizontal="center" vertical="center"/>
    </xf>
    <xf numFmtId="176" fontId="16" fillId="0" borderId="7" xfId="0" applyNumberFormat="1" applyFont="1" applyBorder="1" applyAlignment="1" applyProtection="1">
      <alignment horizontal="right" vertical="center"/>
    </xf>
    <xf numFmtId="176" fontId="16" fillId="0" borderId="7" xfId="0" applyNumberFormat="1" applyFont="1" applyBorder="1" applyAlignment="1" applyProtection="1">
      <alignment horizontal="center" vertical="center"/>
    </xf>
    <xf numFmtId="0" fontId="2" fillId="0" borderId="0" xfId="0" applyFont="1" applyProtection="1">
      <alignment vertical="top"/>
    </xf>
    <xf numFmtId="0" fontId="17" fillId="0" borderId="0" xfId="0" applyFont="1" applyAlignment="1" applyProtection="1">
      <alignment horizontal="center" vertical="center"/>
    </xf>
    <xf numFmtId="0" fontId="2" fillId="0" borderId="0" xfId="0" applyFont="1" applyAlignment="1">
      <alignment horizontal="left" vertical="center"/>
      <protection locked="0"/>
    </xf>
    <xf numFmtId="49" fontId="6" fillId="0" borderId="2" xfId="0" applyNumberFormat="1" applyFont="1" applyBorder="1" applyAlignment="1" applyProtection="1">
      <alignment horizontal="center" vertical="center" wrapText="1"/>
    </xf>
    <xf numFmtId="49" fontId="6" fillId="0" borderId="4" xfId="0" applyNumberFormat="1" applyFont="1" applyBorder="1" applyAlignment="1" applyProtection="1">
      <alignment horizontal="center" vertical="center" wrapText="1"/>
    </xf>
    <xf numFmtId="49" fontId="6" fillId="0" borderId="7" xfId="0" applyNumberFormat="1" applyFont="1" applyBorder="1" applyAlignment="1" applyProtection="1">
      <alignment horizontal="center" vertical="center"/>
    </xf>
    <xf numFmtId="49" fontId="6" fillId="0" borderId="7" xfId="0" applyNumberFormat="1" applyFont="1" applyBorder="1" applyAlignment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18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7" xfId="0" applyFont="1" applyBorder="1" applyAlignment="1">
      <alignment vertical="center"/>
      <protection locked="0"/>
    </xf>
    <xf numFmtId="0" fontId="7" fillId="0" borderId="7" xfId="0" applyFont="1" applyBorder="1" applyAlignment="1">
      <alignment vertical="center"/>
      <protection locked="0"/>
    </xf>
    <xf numFmtId="0" fontId="7" fillId="0" borderId="4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vertical="center"/>
      <protection locked="0"/>
    </xf>
    <xf numFmtId="0" fontId="7" fillId="0" borderId="11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horizontal="left" vertical="center"/>
      <protection locked="0"/>
    </xf>
    <xf numFmtId="0" fontId="20" fillId="0" borderId="6" xfId="0" applyFont="1" applyBorder="1" applyAlignment="1">
      <alignment vertical="center"/>
      <protection locked="0"/>
    </xf>
    <xf numFmtId="0" fontId="21" fillId="0" borderId="6" xfId="0" applyFont="1" applyBorder="1" applyAlignment="1">
      <alignment horizontal="center" vertical="center"/>
      <protection locked="0"/>
    </xf>
    <xf numFmtId="176" fontId="21" fillId="0" borderId="7" xfId="0" applyNumberFormat="1" applyFont="1" applyBorder="1" applyAlignment="1">
      <alignment horizontal="right" vertical="center"/>
      <protection locked="0"/>
    </xf>
    <xf numFmtId="0" fontId="5" fillId="0" borderId="7" xfId="0" applyFont="1" applyBorder="1" applyAlignment="1" applyProtection="1">
      <alignment horizontal="center" vertical="center"/>
    </xf>
    <xf numFmtId="0" fontId="22" fillId="0" borderId="0" xfId="0" applyFont="1" applyAlignment="1" applyProtection="1">
      <alignment vertical="center"/>
    </xf>
    <xf numFmtId="0" fontId="23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</xf>
    <xf numFmtId="0" fontId="20" fillId="0" borderId="7" xfId="0" applyFont="1" applyBorder="1" applyAlignment="1">
      <alignment horizontal="left" vertical="center" wrapText="1" indent="1"/>
      <protection locked="0"/>
    </xf>
    <xf numFmtId="0" fontId="20" fillId="0" borderId="7" xfId="0" applyFont="1" applyBorder="1" applyAlignment="1" applyProtection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  <protection locked="0"/>
    </xf>
    <xf numFmtId="0" fontId="2" fillId="0" borderId="7" xfId="0" applyFont="1" applyBorder="1" applyAlignment="1" applyProtection="1">
      <alignment horizontal="left" vertical="center" wrapText="1" indent="2"/>
    </xf>
    <xf numFmtId="0" fontId="2" fillId="0" borderId="7" xfId="0" applyFont="1" applyBorder="1" applyAlignment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</xf>
    <xf numFmtId="0" fontId="24" fillId="0" borderId="0" xfId="0" applyFont="1" applyAlignment="1" applyProtection="1"/>
    <xf numFmtId="0" fontId="25" fillId="0" borderId="0" xfId="0" applyFont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vertical="center" wrapText="1"/>
    </xf>
    <xf numFmtId="0" fontId="5" fillId="0" borderId="11" xfId="0" applyFont="1" applyBorder="1" applyAlignment="1" applyProtection="1">
      <alignment vertical="center" wrapText="1"/>
    </xf>
    <xf numFmtId="0" fontId="5" fillId="0" borderId="11" xfId="0" applyFont="1" applyBorder="1" applyAlignment="1" applyProtection="1">
      <alignment horizontal="left" vertical="center" wrapText="1" indent="1"/>
    </xf>
    <xf numFmtId="0" fontId="5" fillId="0" borderId="6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vertical="center"/>
    </xf>
    <xf numFmtId="0" fontId="22" fillId="0" borderId="0" xfId="0" applyFont="1" applyProtection="1">
      <alignment vertical="top"/>
    </xf>
    <xf numFmtId="0" fontId="25" fillId="0" borderId="0" xfId="0" applyFont="1" applyAlignment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/>
    </xf>
    <xf numFmtId="0" fontId="5" fillId="0" borderId="11" xfId="0" applyFont="1" applyBorder="1" applyAlignment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  <protection locked="0"/>
    </xf>
    <xf numFmtId="0" fontId="26" fillId="0" borderId="0" xfId="0" applyFont="1" applyAlignment="1" applyProtection="1">
      <alignment horizontal="center" vertical="top"/>
    </xf>
    <xf numFmtId="0" fontId="27" fillId="0" borderId="0" xfId="0" applyFont="1" applyAlignment="1" applyProtection="1">
      <alignment horizontal="center" vertical="center"/>
    </xf>
    <xf numFmtId="0" fontId="7" fillId="0" borderId="7" xfId="0" applyFont="1" applyBorder="1" applyAlignment="1">
      <alignment horizontal="left" vertical="center"/>
      <protection locked="0"/>
    </xf>
    <xf numFmtId="0" fontId="28" fillId="0" borderId="6" xfId="0" applyFont="1" applyBorder="1" applyAlignment="1" applyProtection="1">
      <alignment horizontal="center" vertical="center"/>
    </xf>
    <xf numFmtId="0" fontId="28" fillId="0" borderId="7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/>
    </xf>
    <xf numFmtId="0" fontId="28" fillId="0" borderId="6" xfId="0" applyFont="1" applyBorder="1" applyAlignment="1">
      <alignment horizontal="center" vertical="center"/>
      <protection locked="0"/>
    </xf>
    <xf numFmtId="0" fontId="20" fillId="0" borderId="7" xfId="0" applyFont="1" applyBorder="1" applyAlignment="1" applyProtection="1" quotePrefix="1">
      <alignment horizontal="left" vertical="center" wrapText="1" indent="1"/>
    </xf>
    <xf numFmtId="0" fontId="2" fillId="0" borderId="7" xfId="0" applyFont="1" applyBorder="1" applyAlignment="1" applyProtection="1" quotePrefix="1">
      <alignment horizontal="left" vertical="center" wrapText="1" indent="2"/>
    </xf>
    <xf numFmtId="0" fontId="5" fillId="0" borderId="7" xfId="0" applyFont="1" applyBorder="1" applyAlignment="1" applyProtection="1" quotePrefix="1">
      <alignment horizontal="left" vertical="center" wrapText="1" indent="2"/>
    </xf>
    <xf numFmtId="0" fontId="5" fillId="0" borderId="6" xfId="0" applyFont="1" applyBorder="1" applyAlignment="1" applyProtection="1" quotePrefix="1">
      <alignment horizontal="left" vertical="center" wrapText="1" indent="2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8"/>
  <sheetViews>
    <sheetView showZeros="0" workbookViewId="0">
      <selection activeCell="B36" sqref="B36"/>
    </sheetView>
  </sheetViews>
  <sheetFormatPr defaultColWidth="9.14285714285714" defaultRowHeight="12" customHeight="1" outlineLevelCol="3"/>
  <cols>
    <col min="1" max="1" width="31.847619047619" customWidth="1"/>
    <col min="2" max="2" width="35.5714285714286" customWidth="1"/>
    <col min="3" max="3" width="36.5714285714286" customWidth="1"/>
    <col min="4" max="4" width="33.847619047619" customWidth="1"/>
  </cols>
  <sheetData>
    <row r="1" ht="15" customHeight="1" spans="4:4">
      <c r="D1" s="39" t="s">
        <v>0</v>
      </c>
    </row>
    <row r="2" ht="36" customHeight="1" spans="1:4">
      <c r="A2" s="5" t="str">
        <f>"2025"&amp;"年部门财务收支预算总表"</f>
        <v>2025年部门财务收支预算总表</v>
      </c>
      <c r="B2" s="210"/>
      <c r="C2" s="210"/>
      <c r="D2" s="210"/>
    </row>
    <row r="3" ht="18.75" customHeight="1" spans="1:4">
      <c r="A3" s="41" t="str">
        <f>"单位名称："&amp;"临沧市临翔区地方产业发展服务中心"</f>
        <v>单位名称：临沧市临翔区地方产业发展服务中心</v>
      </c>
      <c r="B3" s="211"/>
      <c r="C3" s="211"/>
      <c r="D3" s="39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31" t="s">
        <v>4</v>
      </c>
      <c r="B5" s="31" t="str">
        <f>"2025"&amp;"年预算数"</f>
        <v>2025年预算数</v>
      </c>
      <c r="C5" s="31" t="s">
        <v>5</v>
      </c>
      <c r="D5" s="31" t="str">
        <f>"2025"&amp;"年预算数"</f>
        <v>2025年预算数</v>
      </c>
    </row>
    <row r="6" ht="18.75" customHeight="1" spans="1:4">
      <c r="A6" s="33"/>
      <c r="B6" s="33"/>
      <c r="C6" s="33"/>
      <c r="D6" s="33"/>
    </row>
    <row r="7" ht="18.75" customHeight="1" spans="1:4">
      <c r="A7" s="137" t="s">
        <v>6</v>
      </c>
      <c r="B7" s="23">
        <v>4863978.45</v>
      </c>
      <c r="C7" s="137" t="s">
        <v>7</v>
      </c>
      <c r="D7" s="23"/>
    </row>
    <row r="8" ht="18.75" customHeight="1" spans="1:4">
      <c r="A8" s="137" t="s">
        <v>8</v>
      </c>
      <c r="B8" s="23"/>
      <c r="C8" s="137" t="s">
        <v>9</v>
      </c>
      <c r="D8" s="23"/>
    </row>
    <row r="9" ht="18.75" customHeight="1" spans="1:4">
      <c r="A9" s="137" t="s">
        <v>10</v>
      </c>
      <c r="B9" s="23"/>
      <c r="C9" s="137" t="s">
        <v>11</v>
      </c>
      <c r="D9" s="23"/>
    </row>
    <row r="10" ht="18.75" customHeight="1" spans="1:4">
      <c r="A10" s="137" t="s">
        <v>12</v>
      </c>
      <c r="B10" s="23"/>
      <c r="C10" s="137" t="s">
        <v>13</v>
      </c>
      <c r="D10" s="23"/>
    </row>
    <row r="11" ht="18.75" customHeight="1" spans="1:4">
      <c r="A11" s="212" t="s">
        <v>14</v>
      </c>
      <c r="B11" s="23">
        <v>30000</v>
      </c>
      <c r="C11" s="168" t="s">
        <v>15</v>
      </c>
      <c r="D11" s="23"/>
    </row>
    <row r="12" ht="18.75" customHeight="1" spans="1:4">
      <c r="A12" s="171" t="s">
        <v>16</v>
      </c>
      <c r="B12" s="23"/>
      <c r="C12" s="170" t="s">
        <v>17</v>
      </c>
      <c r="D12" s="23">
        <v>30000</v>
      </c>
    </row>
    <row r="13" ht="18.75" customHeight="1" spans="1:4">
      <c r="A13" s="171" t="s">
        <v>18</v>
      </c>
      <c r="B13" s="23"/>
      <c r="C13" s="170" t="s">
        <v>19</v>
      </c>
      <c r="D13" s="23"/>
    </row>
    <row r="14" ht="18.75" customHeight="1" spans="1:4">
      <c r="A14" s="171" t="s">
        <v>20</v>
      </c>
      <c r="B14" s="23">
        <v>30000</v>
      </c>
      <c r="C14" s="170" t="s">
        <v>21</v>
      </c>
      <c r="D14" s="23">
        <v>521237.75</v>
      </c>
    </row>
    <row r="15" ht="18.75" customHeight="1" spans="1:4">
      <c r="A15" s="171" t="s">
        <v>22</v>
      </c>
      <c r="B15" s="23"/>
      <c r="C15" s="170" t="s">
        <v>23</v>
      </c>
      <c r="D15" s="23">
        <v>281817.28</v>
      </c>
    </row>
    <row r="16" ht="18.75" customHeight="1" spans="1:4">
      <c r="A16" s="171" t="s">
        <v>24</v>
      </c>
      <c r="B16" s="23"/>
      <c r="C16" s="171" t="s">
        <v>25</v>
      </c>
      <c r="D16" s="23"/>
    </row>
    <row r="17" ht="18.75" customHeight="1" spans="1:4">
      <c r="A17" s="171" t="s">
        <v>26</v>
      </c>
      <c r="B17" s="23"/>
      <c r="C17" s="171" t="s">
        <v>27</v>
      </c>
      <c r="D17" s="23"/>
    </row>
    <row r="18" ht="18.75" customHeight="1" spans="1:4">
      <c r="A18" s="172" t="s">
        <v>26</v>
      </c>
      <c r="B18" s="23"/>
      <c r="C18" s="170" t="s">
        <v>28</v>
      </c>
      <c r="D18" s="23">
        <v>4063953.51</v>
      </c>
    </row>
    <row r="19" ht="18.75" customHeight="1" spans="1:4">
      <c r="A19" s="172" t="s">
        <v>26</v>
      </c>
      <c r="B19" s="23"/>
      <c r="C19" s="170" t="s">
        <v>29</v>
      </c>
      <c r="D19" s="23"/>
    </row>
    <row r="20" ht="18.75" customHeight="1" spans="1:4">
      <c r="A20" s="172" t="s">
        <v>26</v>
      </c>
      <c r="B20" s="23"/>
      <c r="C20" s="170" t="s">
        <v>30</v>
      </c>
      <c r="D20" s="23"/>
    </row>
    <row r="21" ht="18.75" customHeight="1" spans="1:4">
      <c r="A21" s="172" t="s">
        <v>26</v>
      </c>
      <c r="B21" s="23"/>
      <c r="C21" s="170" t="s">
        <v>31</v>
      </c>
      <c r="D21" s="23"/>
    </row>
    <row r="22" ht="18.75" customHeight="1" spans="1:4">
      <c r="A22" s="172" t="s">
        <v>26</v>
      </c>
      <c r="B22" s="23"/>
      <c r="C22" s="170" t="s">
        <v>32</v>
      </c>
      <c r="D22" s="23"/>
    </row>
    <row r="23" ht="18.75" customHeight="1" spans="1:4">
      <c r="A23" s="172" t="s">
        <v>26</v>
      </c>
      <c r="B23" s="23"/>
      <c r="C23" s="170" t="s">
        <v>33</v>
      </c>
      <c r="D23" s="23"/>
    </row>
    <row r="24" ht="18.75" customHeight="1" spans="1:4">
      <c r="A24" s="172" t="s">
        <v>26</v>
      </c>
      <c r="B24" s="23"/>
      <c r="C24" s="170" t="s">
        <v>34</v>
      </c>
      <c r="D24" s="23"/>
    </row>
    <row r="25" ht="18.75" customHeight="1" spans="1:4">
      <c r="A25" s="172" t="s">
        <v>26</v>
      </c>
      <c r="B25" s="23"/>
      <c r="C25" s="170" t="s">
        <v>35</v>
      </c>
      <c r="D25" s="23">
        <v>307061.28</v>
      </c>
    </row>
    <row r="26" ht="18.75" customHeight="1" spans="1:4">
      <c r="A26" s="172" t="s">
        <v>26</v>
      </c>
      <c r="B26" s="23"/>
      <c r="C26" s="170" t="s">
        <v>36</v>
      </c>
      <c r="D26" s="23"/>
    </row>
    <row r="27" ht="18.75" customHeight="1" spans="1:4">
      <c r="A27" s="172" t="s">
        <v>26</v>
      </c>
      <c r="B27" s="23"/>
      <c r="C27" s="170" t="s">
        <v>37</v>
      </c>
      <c r="D27" s="23"/>
    </row>
    <row r="28" ht="18.75" customHeight="1" spans="1:4">
      <c r="A28" s="172" t="s">
        <v>26</v>
      </c>
      <c r="B28" s="23"/>
      <c r="C28" s="170" t="s">
        <v>38</v>
      </c>
      <c r="D28" s="23"/>
    </row>
    <row r="29" ht="18.75" customHeight="1" spans="1:4">
      <c r="A29" s="172" t="s">
        <v>26</v>
      </c>
      <c r="B29" s="23"/>
      <c r="C29" s="170" t="s">
        <v>39</v>
      </c>
      <c r="D29" s="23"/>
    </row>
    <row r="30" ht="18.75" customHeight="1" spans="1:4">
      <c r="A30" s="173" t="s">
        <v>26</v>
      </c>
      <c r="B30" s="23"/>
      <c r="C30" s="171" t="s">
        <v>40</v>
      </c>
      <c r="D30" s="23"/>
    </row>
    <row r="31" ht="18.75" customHeight="1" spans="1:4">
      <c r="A31" s="173" t="s">
        <v>26</v>
      </c>
      <c r="B31" s="23"/>
      <c r="C31" s="171" t="s">
        <v>41</v>
      </c>
      <c r="D31" s="23"/>
    </row>
    <row r="32" ht="18.75" customHeight="1" spans="1:4">
      <c r="A32" s="173" t="s">
        <v>26</v>
      </c>
      <c r="B32" s="23"/>
      <c r="C32" s="171" t="s">
        <v>42</v>
      </c>
      <c r="D32" s="23"/>
    </row>
    <row r="33" ht="18.75" customHeight="1" spans="1:4">
      <c r="A33" s="213"/>
      <c r="B33" s="174"/>
      <c r="C33" s="171" t="s">
        <v>43</v>
      </c>
      <c r="D33" s="23"/>
    </row>
    <row r="34" ht="18.75" customHeight="1" spans="1:4">
      <c r="A34" s="213" t="s">
        <v>44</v>
      </c>
      <c r="B34" s="174">
        <f>SUM(B7:B11)</f>
        <v>4893978.45</v>
      </c>
      <c r="C34" s="214" t="s">
        <v>45</v>
      </c>
      <c r="D34" s="174">
        <v>5204069.82</v>
      </c>
    </row>
    <row r="35" ht="18.75" customHeight="1" spans="1:4">
      <c r="A35" s="215" t="s">
        <v>46</v>
      </c>
      <c r="B35" s="23">
        <v>310091.37</v>
      </c>
      <c r="C35" s="137" t="s">
        <v>47</v>
      </c>
      <c r="D35" s="23"/>
    </row>
    <row r="36" ht="18.75" customHeight="1" spans="1:4">
      <c r="A36" s="215" t="s">
        <v>48</v>
      </c>
      <c r="B36" s="23">
        <v>310091.37</v>
      </c>
      <c r="C36" s="137" t="s">
        <v>48</v>
      </c>
      <c r="D36" s="23"/>
    </row>
    <row r="37" ht="18.75" customHeight="1" spans="1:4">
      <c r="A37" s="215" t="s">
        <v>49</v>
      </c>
      <c r="B37" s="23"/>
      <c r="C37" s="137" t="s">
        <v>50</v>
      </c>
      <c r="D37" s="23"/>
    </row>
    <row r="38" ht="18.75" customHeight="1" spans="1:4">
      <c r="A38" s="216" t="s">
        <v>51</v>
      </c>
      <c r="B38" s="174">
        <f>B34+B35</f>
        <v>5204069.82</v>
      </c>
      <c r="C38" s="214" t="s">
        <v>52</v>
      </c>
      <c r="D38" s="174">
        <f t="shared" ref="B38:D38" si="0">D34+D35</f>
        <v>5204069.82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showZeros="0" workbookViewId="0">
      <selection activeCell="A10" sqref="A10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32.1428571428571" customWidth="1"/>
    <col min="4" max="6" width="28.5714285714286" customWidth="1"/>
  </cols>
  <sheetData>
    <row r="1" ht="15" customHeight="1" spans="1:6">
      <c r="A1" s="100">
        <v>1</v>
      </c>
      <c r="B1" s="101">
        <v>0</v>
      </c>
      <c r="C1" s="100">
        <v>1</v>
      </c>
      <c r="D1" s="102"/>
      <c r="E1" s="102"/>
      <c r="F1" s="39" t="s">
        <v>458</v>
      </c>
    </row>
    <row r="2" ht="32.25" customHeight="1" spans="1:6">
      <c r="A2" s="103" t="str">
        <f>"2025"&amp;"年部门政府性基金预算支出预算表"</f>
        <v>2025年部门政府性基金预算支出预算表</v>
      </c>
      <c r="B2" s="104" t="s">
        <v>459</v>
      </c>
      <c r="C2" s="105"/>
      <c r="D2" s="106"/>
      <c r="E2" s="106"/>
      <c r="F2" s="106"/>
    </row>
    <row r="3" ht="18.75" customHeight="1" spans="1:6">
      <c r="A3" s="7" t="str">
        <f>"单位名称："&amp;"临沧市临翔区地方产业发展服务中心"</f>
        <v>单位名称：临沧市临翔区地方产业发展服务中心</v>
      </c>
      <c r="B3" s="7" t="s">
        <v>460</v>
      </c>
      <c r="C3" s="100"/>
      <c r="D3" s="102"/>
      <c r="E3" s="102"/>
      <c r="F3" s="39" t="s">
        <v>1</v>
      </c>
    </row>
    <row r="4" ht="18.75" customHeight="1" spans="1:6">
      <c r="A4" s="107" t="s">
        <v>200</v>
      </c>
      <c r="B4" s="108" t="s">
        <v>74</v>
      </c>
      <c r="C4" s="109" t="s">
        <v>75</v>
      </c>
      <c r="D4" s="13" t="s">
        <v>461</v>
      </c>
      <c r="E4" s="13"/>
      <c r="F4" s="14"/>
    </row>
    <row r="5" ht="18.75" customHeight="1" spans="1:6">
      <c r="A5" s="110"/>
      <c r="B5" s="111"/>
      <c r="C5" s="95"/>
      <c r="D5" s="94" t="s">
        <v>56</v>
      </c>
      <c r="E5" s="94" t="s">
        <v>76</v>
      </c>
      <c r="F5" s="94" t="s">
        <v>77</v>
      </c>
    </row>
    <row r="6" ht="18.75" customHeight="1" spans="1:6">
      <c r="A6" s="110">
        <v>1</v>
      </c>
      <c r="B6" s="112" t="s">
        <v>168</v>
      </c>
      <c r="C6" s="95">
        <v>3</v>
      </c>
      <c r="D6" s="94">
        <v>4</v>
      </c>
      <c r="E6" s="94">
        <v>5</v>
      </c>
      <c r="F6" s="94">
        <v>6</v>
      </c>
    </row>
    <row r="7" ht="18.75" customHeight="1" spans="1:6">
      <c r="A7" s="113"/>
      <c r="B7" s="82"/>
      <c r="C7" s="82"/>
      <c r="D7" s="23"/>
      <c r="E7" s="23"/>
      <c r="F7" s="23"/>
    </row>
    <row r="8" ht="18.75" customHeight="1" spans="1:6">
      <c r="A8" s="113"/>
      <c r="B8" s="82"/>
      <c r="C8" s="82"/>
      <c r="D8" s="23"/>
      <c r="E8" s="23"/>
      <c r="F8" s="23"/>
    </row>
    <row r="9" ht="18.75" customHeight="1" spans="1:6">
      <c r="A9" s="114" t="s">
        <v>125</v>
      </c>
      <c r="B9" s="115" t="s">
        <v>125</v>
      </c>
      <c r="C9" s="116" t="s">
        <v>125</v>
      </c>
      <c r="D9" s="23"/>
      <c r="E9" s="23"/>
      <c r="F9" s="23"/>
    </row>
    <row r="10" customHeight="1" spans="1:1">
      <c r="A10" t="s">
        <v>462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7"/>
  <sheetViews>
    <sheetView showZeros="0" workbookViewId="0">
      <selection activeCell="D16" sqref="D16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ht="15" customHeight="1" spans="1:17">
      <c r="A1" s="30"/>
      <c r="B1" s="30"/>
      <c r="C1" s="30"/>
      <c r="D1" s="30"/>
      <c r="E1" s="30"/>
      <c r="F1" s="30"/>
      <c r="G1" s="30"/>
      <c r="H1" s="30"/>
      <c r="I1" s="30"/>
      <c r="J1" s="30"/>
      <c r="O1" s="38"/>
      <c r="P1" s="38"/>
      <c r="Q1" s="39" t="s">
        <v>463</v>
      </c>
    </row>
    <row r="2" ht="35.25" customHeight="1" spans="1:17">
      <c r="A2" s="58" t="str">
        <f>"2025"&amp;"年部门政府采购预算表"</f>
        <v>2025年部门政府采购预算表</v>
      </c>
      <c r="B2" s="6"/>
      <c r="C2" s="6"/>
      <c r="D2" s="6"/>
      <c r="E2" s="6"/>
      <c r="F2" s="6"/>
      <c r="G2" s="6"/>
      <c r="H2" s="6"/>
      <c r="I2" s="6"/>
      <c r="J2" s="6"/>
      <c r="K2" s="52"/>
      <c r="L2" s="6"/>
      <c r="M2" s="6"/>
      <c r="N2" s="6"/>
      <c r="O2" s="52"/>
      <c r="P2" s="52"/>
      <c r="Q2" s="6"/>
    </row>
    <row r="3" ht="18.75" customHeight="1" spans="1:17">
      <c r="A3" s="41" t="str">
        <f>"单位名称："&amp;"临沧市临翔区地方产业发展服务中心"</f>
        <v>单位名称：临沧市临翔区地方产业发展服务中心</v>
      </c>
      <c r="B3" s="93"/>
      <c r="C3" s="93"/>
      <c r="D3" s="93"/>
      <c r="E3" s="93"/>
      <c r="F3" s="93"/>
      <c r="G3" s="93"/>
      <c r="H3" s="93"/>
      <c r="I3" s="93"/>
      <c r="J3" s="93"/>
      <c r="O3" s="63"/>
      <c r="P3" s="63"/>
      <c r="Q3" s="39" t="s">
        <v>187</v>
      </c>
    </row>
    <row r="4" ht="18.75" customHeight="1" spans="1:17">
      <c r="A4" s="11" t="s">
        <v>464</v>
      </c>
      <c r="B4" s="72" t="s">
        <v>465</v>
      </c>
      <c r="C4" s="72" t="s">
        <v>466</v>
      </c>
      <c r="D4" s="72" t="s">
        <v>467</v>
      </c>
      <c r="E4" s="72" t="s">
        <v>468</v>
      </c>
      <c r="F4" s="72" t="s">
        <v>469</v>
      </c>
      <c r="G4" s="44" t="s">
        <v>207</v>
      </c>
      <c r="H4" s="44"/>
      <c r="I4" s="44"/>
      <c r="J4" s="44"/>
      <c r="K4" s="74"/>
      <c r="L4" s="44"/>
      <c r="M4" s="44"/>
      <c r="N4" s="44"/>
      <c r="O4" s="64"/>
      <c r="P4" s="74"/>
      <c r="Q4" s="45"/>
    </row>
    <row r="5" ht="18.75" customHeight="1" spans="1:17">
      <c r="A5" s="16"/>
      <c r="B5" s="75"/>
      <c r="C5" s="75"/>
      <c r="D5" s="75"/>
      <c r="E5" s="75"/>
      <c r="F5" s="75"/>
      <c r="G5" s="75" t="s">
        <v>56</v>
      </c>
      <c r="H5" s="75" t="s">
        <v>59</v>
      </c>
      <c r="I5" s="75" t="s">
        <v>470</v>
      </c>
      <c r="J5" s="75" t="s">
        <v>471</v>
      </c>
      <c r="K5" s="76" t="s">
        <v>472</v>
      </c>
      <c r="L5" s="89" t="s">
        <v>79</v>
      </c>
      <c r="M5" s="89"/>
      <c r="N5" s="89"/>
      <c r="O5" s="90"/>
      <c r="P5" s="91"/>
      <c r="Q5" s="77"/>
    </row>
    <row r="6" ht="30" customHeight="1" spans="1:17">
      <c r="A6" s="18"/>
      <c r="B6" s="77"/>
      <c r="C6" s="77"/>
      <c r="D6" s="77"/>
      <c r="E6" s="77"/>
      <c r="F6" s="77"/>
      <c r="G6" s="77"/>
      <c r="H6" s="77" t="s">
        <v>58</v>
      </c>
      <c r="I6" s="77"/>
      <c r="J6" s="77"/>
      <c r="K6" s="78"/>
      <c r="L6" s="77" t="s">
        <v>58</v>
      </c>
      <c r="M6" s="77" t="s">
        <v>65</v>
      </c>
      <c r="N6" s="77" t="s">
        <v>215</v>
      </c>
      <c r="O6" s="92" t="s">
        <v>67</v>
      </c>
      <c r="P6" s="78" t="s">
        <v>68</v>
      </c>
      <c r="Q6" s="77" t="s">
        <v>69</v>
      </c>
    </row>
    <row r="7" ht="18.75" customHeight="1" spans="1:17">
      <c r="A7" s="33">
        <v>1</v>
      </c>
      <c r="B7" s="94">
        <v>2</v>
      </c>
      <c r="C7" s="94">
        <v>3</v>
      </c>
      <c r="D7" s="94">
        <v>4</v>
      </c>
      <c r="E7" s="94">
        <v>5</v>
      </c>
      <c r="F7" s="94">
        <v>6</v>
      </c>
      <c r="G7" s="95">
        <v>7</v>
      </c>
      <c r="H7" s="95">
        <v>8</v>
      </c>
      <c r="I7" s="95">
        <v>9</v>
      </c>
      <c r="J7" s="95">
        <v>10</v>
      </c>
      <c r="K7" s="95">
        <v>11</v>
      </c>
      <c r="L7" s="95">
        <v>12</v>
      </c>
      <c r="M7" s="95">
        <v>13</v>
      </c>
      <c r="N7" s="95">
        <v>14</v>
      </c>
      <c r="O7" s="95">
        <v>15</v>
      </c>
      <c r="P7" s="95">
        <v>16</v>
      </c>
      <c r="Q7" s="95">
        <v>17</v>
      </c>
    </row>
    <row r="8" ht="18.75" customHeight="1" spans="1:17">
      <c r="A8" s="80" t="s">
        <v>71</v>
      </c>
      <c r="B8" s="81"/>
      <c r="C8" s="81"/>
      <c r="D8" s="81"/>
      <c r="E8" s="96"/>
      <c r="F8" s="23">
        <v>71890</v>
      </c>
      <c r="G8" s="23">
        <v>71890</v>
      </c>
      <c r="H8" s="23">
        <v>71890</v>
      </c>
      <c r="I8" s="23"/>
      <c r="J8" s="23"/>
      <c r="K8" s="23"/>
      <c r="L8" s="23"/>
      <c r="M8" s="23"/>
      <c r="N8" s="23"/>
      <c r="O8" s="23"/>
      <c r="P8" s="23"/>
      <c r="Q8" s="23"/>
    </row>
    <row r="9" ht="18.75" customHeight="1" spans="1:17">
      <c r="A9" s="97" t="s">
        <v>71</v>
      </c>
      <c r="B9" s="81"/>
      <c r="C9" s="81"/>
      <c r="D9" s="81"/>
      <c r="E9" s="98"/>
      <c r="F9" s="23">
        <v>71890</v>
      </c>
      <c r="G9" s="23">
        <v>71890</v>
      </c>
      <c r="H9" s="23">
        <v>71890</v>
      </c>
      <c r="I9" s="23"/>
      <c r="J9" s="23"/>
      <c r="K9" s="23"/>
      <c r="L9" s="23"/>
      <c r="M9" s="23"/>
      <c r="N9" s="23"/>
      <c r="O9" s="23"/>
      <c r="P9" s="23"/>
      <c r="Q9" s="23"/>
    </row>
    <row r="10" ht="18.75" customHeight="1" spans="1:17">
      <c r="A10" s="220" t="s">
        <v>261</v>
      </c>
      <c r="B10" s="81" t="s">
        <v>473</v>
      </c>
      <c r="C10" s="81" t="s">
        <v>474</v>
      </c>
      <c r="D10" s="81" t="s">
        <v>475</v>
      </c>
      <c r="E10" s="98">
        <v>1</v>
      </c>
      <c r="F10" s="23">
        <v>15000</v>
      </c>
      <c r="G10" s="23">
        <v>15000</v>
      </c>
      <c r="H10" s="23">
        <v>15000</v>
      </c>
      <c r="I10" s="23"/>
      <c r="J10" s="23"/>
      <c r="K10" s="23"/>
      <c r="L10" s="23"/>
      <c r="M10" s="23"/>
      <c r="N10" s="23"/>
      <c r="O10" s="23"/>
      <c r="P10" s="23"/>
      <c r="Q10" s="23"/>
    </row>
    <row r="11" ht="18.75" customHeight="1" spans="1:17">
      <c r="A11" s="220" t="s">
        <v>261</v>
      </c>
      <c r="B11" s="81" t="s">
        <v>476</v>
      </c>
      <c r="C11" s="81" t="s">
        <v>477</v>
      </c>
      <c r="D11" s="81" t="s">
        <v>475</v>
      </c>
      <c r="E11" s="98">
        <v>1</v>
      </c>
      <c r="F11" s="23">
        <v>6800</v>
      </c>
      <c r="G11" s="23">
        <v>6800</v>
      </c>
      <c r="H11" s="23">
        <v>6800</v>
      </c>
      <c r="I11" s="23"/>
      <c r="J11" s="23"/>
      <c r="K11" s="23"/>
      <c r="L11" s="23"/>
      <c r="M11" s="23"/>
      <c r="N11" s="23"/>
      <c r="O11" s="23"/>
      <c r="P11" s="23"/>
      <c r="Q11" s="23"/>
    </row>
    <row r="12" ht="18.75" customHeight="1" spans="1:17">
      <c r="A12" s="220" t="s">
        <v>261</v>
      </c>
      <c r="B12" s="81" t="s">
        <v>478</v>
      </c>
      <c r="C12" s="81" t="s">
        <v>478</v>
      </c>
      <c r="D12" s="81" t="s">
        <v>475</v>
      </c>
      <c r="E12" s="98">
        <v>1</v>
      </c>
      <c r="F12" s="23">
        <v>3200</v>
      </c>
      <c r="G12" s="23">
        <v>3200</v>
      </c>
      <c r="H12" s="23">
        <v>3200</v>
      </c>
      <c r="I12" s="23"/>
      <c r="J12" s="23"/>
      <c r="K12" s="23"/>
      <c r="L12" s="23"/>
      <c r="M12" s="23"/>
      <c r="N12" s="23"/>
      <c r="O12" s="23"/>
      <c r="P12" s="23"/>
      <c r="Q12" s="23"/>
    </row>
    <row r="13" ht="18.75" customHeight="1" spans="1:17">
      <c r="A13" s="220" t="s">
        <v>242</v>
      </c>
      <c r="B13" s="81" t="s">
        <v>479</v>
      </c>
      <c r="C13" s="81" t="s">
        <v>479</v>
      </c>
      <c r="D13" s="81" t="s">
        <v>480</v>
      </c>
      <c r="E13" s="98">
        <v>10</v>
      </c>
      <c r="F13" s="23">
        <v>1950</v>
      </c>
      <c r="G13" s="23">
        <v>1950</v>
      </c>
      <c r="H13" s="23">
        <v>1950</v>
      </c>
      <c r="I13" s="23"/>
      <c r="J13" s="23"/>
      <c r="K13" s="23"/>
      <c r="L13" s="23"/>
      <c r="M13" s="23"/>
      <c r="N13" s="23"/>
      <c r="O13" s="23"/>
      <c r="P13" s="23"/>
      <c r="Q13" s="23"/>
    </row>
    <row r="14" ht="18.75" customHeight="1" spans="1:17">
      <c r="A14" s="220" t="s">
        <v>242</v>
      </c>
      <c r="B14" s="81" t="s">
        <v>481</v>
      </c>
      <c r="C14" s="81" t="s">
        <v>482</v>
      </c>
      <c r="D14" s="81" t="s">
        <v>483</v>
      </c>
      <c r="E14" s="98">
        <v>6</v>
      </c>
      <c r="F14" s="23">
        <v>4560</v>
      </c>
      <c r="G14" s="23">
        <v>4560</v>
      </c>
      <c r="H14" s="23">
        <v>4560</v>
      </c>
      <c r="I14" s="23"/>
      <c r="J14" s="23"/>
      <c r="K14" s="23"/>
      <c r="L14" s="23"/>
      <c r="M14" s="23"/>
      <c r="N14" s="23"/>
      <c r="O14" s="23"/>
      <c r="P14" s="23"/>
      <c r="Q14" s="23"/>
    </row>
    <row r="15" ht="18.75" customHeight="1" spans="1:17">
      <c r="A15" s="220" t="s">
        <v>242</v>
      </c>
      <c r="B15" s="81" t="s">
        <v>484</v>
      </c>
      <c r="C15" s="81" t="s">
        <v>482</v>
      </c>
      <c r="D15" s="81" t="s">
        <v>483</v>
      </c>
      <c r="E15" s="98">
        <v>6</v>
      </c>
      <c r="F15" s="23">
        <v>4980</v>
      </c>
      <c r="G15" s="23">
        <v>4980</v>
      </c>
      <c r="H15" s="23">
        <v>4980</v>
      </c>
      <c r="I15" s="23"/>
      <c r="J15" s="23"/>
      <c r="K15" s="23"/>
      <c r="L15" s="23"/>
      <c r="M15" s="23"/>
      <c r="N15" s="23"/>
      <c r="O15" s="23"/>
      <c r="P15" s="23"/>
      <c r="Q15" s="23"/>
    </row>
    <row r="16" ht="18.75" customHeight="1" spans="1:17">
      <c r="A16" s="220" t="s">
        <v>242</v>
      </c>
      <c r="B16" s="81" t="s">
        <v>485</v>
      </c>
      <c r="C16" s="81" t="s">
        <v>485</v>
      </c>
      <c r="D16" s="81" t="s">
        <v>486</v>
      </c>
      <c r="E16" s="98">
        <v>6</v>
      </c>
      <c r="F16" s="23">
        <v>35400</v>
      </c>
      <c r="G16" s="23">
        <v>35400</v>
      </c>
      <c r="H16" s="23">
        <v>35400</v>
      </c>
      <c r="I16" s="23"/>
      <c r="J16" s="23"/>
      <c r="K16" s="23"/>
      <c r="L16" s="23"/>
      <c r="M16" s="23"/>
      <c r="N16" s="23"/>
      <c r="O16" s="23"/>
      <c r="P16" s="23"/>
      <c r="Q16" s="23"/>
    </row>
    <row r="17" ht="18.75" customHeight="1" spans="1:17">
      <c r="A17" s="83" t="s">
        <v>125</v>
      </c>
      <c r="B17" s="84"/>
      <c r="C17" s="84"/>
      <c r="D17" s="84"/>
      <c r="E17" s="96"/>
      <c r="F17" s="23">
        <v>71890</v>
      </c>
      <c r="G17" s="23">
        <v>71890</v>
      </c>
      <c r="H17" s="23">
        <v>71890</v>
      </c>
      <c r="I17" s="23"/>
      <c r="J17" s="23"/>
      <c r="K17" s="23"/>
      <c r="L17" s="23"/>
      <c r="M17" s="23"/>
      <c r="N17" s="23"/>
      <c r="O17" s="23"/>
      <c r="P17" s="23"/>
      <c r="Q17" s="23"/>
    </row>
  </sheetData>
  <mergeCells count="16">
    <mergeCell ref="A2:Q2"/>
    <mergeCell ref="A3:F3"/>
    <mergeCell ref="G4:Q4"/>
    <mergeCell ref="L5:Q5"/>
    <mergeCell ref="A17:E17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1"/>
  <sheetViews>
    <sheetView showZeros="0" workbookViewId="0">
      <selection activeCell="A11" sqref="A11"/>
    </sheetView>
  </sheetViews>
  <sheetFormatPr defaultColWidth="9.14285714285714" defaultRowHeight="14.25" customHeight="1"/>
  <cols>
    <col min="1" max="1" width="31.4190476190476" customWidth="1"/>
    <col min="2" max="3" width="21.847619047619" customWidth="1"/>
    <col min="4" max="14" width="19" customWidth="1"/>
  </cols>
  <sheetData>
    <row r="1" ht="15" customHeight="1" spans="1:14">
      <c r="A1" s="62"/>
      <c r="B1" s="62"/>
      <c r="C1" s="67"/>
      <c r="D1" s="62"/>
      <c r="E1" s="62"/>
      <c r="F1" s="62"/>
      <c r="G1" s="62"/>
      <c r="H1" s="68"/>
      <c r="I1" s="62"/>
      <c r="J1" s="62"/>
      <c r="K1" s="62"/>
      <c r="L1" s="38"/>
      <c r="M1" s="86"/>
      <c r="N1" s="87" t="s">
        <v>487</v>
      </c>
    </row>
    <row r="2" ht="34.5" customHeight="1" spans="1:14">
      <c r="A2" s="40" t="str">
        <f>"2025"&amp;"年部门政府购买服务预算表"</f>
        <v>2025年部门政府购买服务预算表</v>
      </c>
      <c r="B2" s="69"/>
      <c r="C2" s="52"/>
      <c r="D2" s="69"/>
      <c r="E2" s="69"/>
      <c r="F2" s="69"/>
      <c r="G2" s="69"/>
      <c r="H2" s="70"/>
      <c r="I2" s="69"/>
      <c r="J2" s="69"/>
      <c r="K2" s="69"/>
      <c r="L2" s="52"/>
      <c r="M2" s="70"/>
      <c r="N2" s="69"/>
    </row>
    <row r="3" ht="18.75" customHeight="1" spans="1:14">
      <c r="A3" s="59" t="str">
        <f>"单位名称："&amp;"临沧市临翔区地方产业发展服务中心"</f>
        <v>单位名称：临沧市临翔区地方产业发展服务中心</v>
      </c>
      <c r="B3" s="60"/>
      <c r="C3" s="71"/>
      <c r="D3" s="60"/>
      <c r="E3" s="60"/>
      <c r="F3" s="60"/>
      <c r="G3" s="60"/>
      <c r="H3" s="68"/>
      <c r="I3" s="62"/>
      <c r="J3" s="62"/>
      <c r="K3" s="62"/>
      <c r="L3" s="63"/>
      <c r="M3" s="88"/>
      <c r="N3" s="87" t="s">
        <v>187</v>
      </c>
    </row>
    <row r="4" ht="18.75" customHeight="1" spans="1:14">
      <c r="A4" s="11" t="s">
        <v>464</v>
      </c>
      <c r="B4" s="72" t="s">
        <v>488</v>
      </c>
      <c r="C4" s="73" t="s">
        <v>489</v>
      </c>
      <c r="D4" s="44" t="s">
        <v>207</v>
      </c>
      <c r="E4" s="44"/>
      <c r="F4" s="44"/>
      <c r="G4" s="44"/>
      <c r="H4" s="74"/>
      <c r="I4" s="44"/>
      <c r="J4" s="44"/>
      <c r="K4" s="44"/>
      <c r="L4" s="64"/>
      <c r="M4" s="74"/>
      <c r="N4" s="45"/>
    </row>
    <row r="5" ht="18.75" customHeight="1" spans="1:14">
      <c r="A5" s="16"/>
      <c r="B5" s="75"/>
      <c r="C5" s="76"/>
      <c r="D5" s="75" t="s">
        <v>56</v>
      </c>
      <c r="E5" s="75" t="s">
        <v>59</v>
      </c>
      <c r="F5" s="75" t="s">
        <v>470</v>
      </c>
      <c r="G5" s="75" t="s">
        <v>471</v>
      </c>
      <c r="H5" s="76" t="s">
        <v>472</v>
      </c>
      <c r="I5" s="89" t="s">
        <v>79</v>
      </c>
      <c r="J5" s="89"/>
      <c r="K5" s="89"/>
      <c r="L5" s="90"/>
      <c r="M5" s="91"/>
      <c r="N5" s="77"/>
    </row>
    <row r="6" ht="26.25" customHeight="1" spans="1:14">
      <c r="A6" s="18"/>
      <c r="B6" s="77"/>
      <c r="C6" s="78"/>
      <c r="D6" s="77"/>
      <c r="E6" s="77"/>
      <c r="F6" s="77"/>
      <c r="G6" s="77"/>
      <c r="H6" s="78"/>
      <c r="I6" s="77" t="s">
        <v>58</v>
      </c>
      <c r="J6" s="77" t="s">
        <v>65</v>
      </c>
      <c r="K6" s="77" t="s">
        <v>215</v>
      </c>
      <c r="L6" s="92" t="s">
        <v>67</v>
      </c>
      <c r="M6" s="78" t="s">
        <v>68</v>
      </c>
      <c r="N6" s="77" t="s">
        <v>69</v>
      </c>
    </row>
    <row r="7" ht="18.75" customHeight="1" spans="1:14">
      <c r="A7" s="79">
        <v>1</v>
      </c>
      <c r="B7" s="79">
        <v>2</v>
      </c>
      <c r="C7" s="79">
        <v>3</v>
      </c>
      <c r="D7" s="79">
        <v>4</v>
      </c>
      <c r="E7" s="79">
        <v>5</v>
      </c>
      <c r="F7" s="79">
        <v>6</v>
      </c>
      <c r="G7" s="79">
        <v>7</v>
      </c>
      <c r="H7" s="79">
        <v>8</v>
      </c>
      <c r="I7" s="79">
        <v>9</v>
      </c>
      <c r="J7" s="79">
        <v>10</v>
      </c>
      <c r="K7" s="79">
        <v>11</v>
      </c>
      <c r="L7" s="79">
        <v>12</v>
      </c>
      <c r="M7" s="79">
        <v>13</v>
      </c>
      <c r="N7" s="79">
        <v>14</v>
      </c>
    </row>
    <row r="8" ht="18.75" customHeight="1" spans="1:14">
      <c r="A8" s="80"/>
      <c r="B8" s="81"/>
      <c r="C8" s="82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18.75" customHeight="1" spans="1:14">
      <c r="A9" s="80"/>
      <c r="B9" s="81"/>
      <c r="C9" s="82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ht="18.75" customHeight="1" spans="1:14">
      <c r="A10" s="83" t="s">
        <v>125</v>
      </c>
      <c r="B10" s="84"/>
      <c r="C10" s="85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customHeight="1" spans="1:1">
      <c r="A11" t="s">
        <v>462</v>
      </c>
    </row>
  </sheetData>
  <mergeCells count="13"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9"/>
  <sheetViews>
    <sheetView showZeros="0" workbookViewId="0">
      <selection activeCell="A9" sqref="A9"/>
    </sheetView>
  </sheetViews>
  <sheetFormatPr defaultColWidth="9.14285714285714" defaultRowHeight="14.25" customHeight="1"/>
  <cols>
    <col min="1" max="1" width="37.7142857142857" customWidth="1"/>
    <col min="2" max="4" width="17.5714285714286" customWidth="1"/>
    <col min="5" max="9" width="15.7142857142857" customWidth="1"/>
  </cols>
  <sheetData>
    <row r="1" ht="15" customHeight="1" spans="1:9">
      <c r="A1" s="30"/>
      <c r="B1" s="30"/>
      <c r="C1" s="30"/>
      <c r="D1" s="57"/>
      <c r="G1" s="38"/>
      <c r="H1" s="38"/>
      <c r="I1" s="38" t="s">
        <v>490</v>
      </c>
    </row>
    <row r="2" ht="27.75" customHeight="1" spans="1:9">
      <c r="A2" s="58" t="str">
        <f>"2025"&amp;"年县对下转移支付预算表"</f>
        <v>2025年县对下转移支付预算表</v>
      </c>
      <c r="B2" s="6"/>
      <c r="C2" s="6"/>
      <c r="D2" s="6"/>
      <c r="E2" s="6"/>
      <c r="F2" s="6"/>
      <c r="G2" s="52"/>
      <c r="H2" s="52"/>
      <c r="I2" s="6"/>
    </row>
    <row r="3" ht="18.75" customHeight="1" spans="1:9">
      <c r="A3" s="59" t="str">
        <f>"单位名称："&amp;"临沧市临翔区地方产业发展服务中心"</f>
        <v>单位名称：临沧市临翔区地方产业发展服务中心</v>
      </c>
      <c r="B3" s="60"/>
      <c r="C3" s="60"/>
      <c r="D3" s="61"/>
      <c r="E3" s="62"/>
      <c r="G3" s="63"/>
      <c r="H3" s="63"/>
      <c r="I3" s="38" t="s">
        <v>187</v>
      </c>
    </row>
    <row r="4" ht="18.75" customHeight="1" spans="1:9">
      <c r="A4" s="31" t="s">
        <v>491</v>
      </c>
      <c r="B4" s="12" t="s">
        <v>207</v>
      </c>
      <c r="C4" s="13"/>
      <c r="D4" s="13"/>
      <c r="E4" s="12" t="s">
        <v>492</v>
      </c>
      <c r="F4" s="13"/>
      <c r="G4" s="64"/>
      <c r="H4" s="64"/>
      <c r="I4" s="14"/>
    </row>
    <row r="5" ht="18.75" customHeight="1" spans="1:9">
      <c r="A5" s="33"/>
      <c r="B5" s="32" t="s">
        <v>56</v>
      </c>
      <c r="C5" s="11" t="s">
        <v>59</v>
      </c>
      <c r="D5" s="65" t="s">
        <v>493</v>
      </c>
      <c r="E5" s="66" t="s">
        <v>494</v>
      </c>
      <c r="F5" s="66" t="s">
        <v>494</v>
      </c>
      <c r="G5" s="66" t="s">
        <v>494</v>
      </c>
      <c r="H5" s="66" t="s">
        <v>494</v>
      </c>
      <c r="I5" s="66" t="s">
        <v>494</v>
      </c>
    </row>
    <row r="6" ht="18.75" customHeight="1" spans="1:9">
      <c r="A6" s="66">
        <v>1</v>
      </c>
      <c r="B6" s="66">
        <v>2</v>
      </c>
      <c r="C6" s="66">
        <v>3</v>
      </c>
      <c r="D6" s="66">
        <v>4</v>
      </c>
      <c r="E6" s="66">
        <v>5</v>
      </c>
      <c r="F6" s="66">
        <v>6</v>
      </c>
      <c r="G6" s="66">
        <v>7</v>
      </c>
      <c r="H6" s="66">
        <v>8</v>
      </c>
      <c r="I6" s="66">
        <v>9</v>
      </c>
    </row>
    <row r="7" ht="18.75" customHeight="1" spans="1:9">
      <c r="A7" s="34"/>
      <c r="B7" s="23"/>
      <c r="C7" s="23"/>
      <c r="D7" s="23"/>
      <c r="E7" s="23"/>
      <c r="F7" s="23"/>
      <c r="G7" s="23"/>
      <c r="H7" s="23"/>
      <c r="I7" s="23"/>
    </row>
    <row r="8" ht="18.75" customHeight="1" spans="1:9">
      <c r="A8" s="34"/>
      <c r="B8" s="23"/>
      <c r="C8" s="23"/>
      <c r="D8" s="23"/>
      <c r="E8" s="23"/>
      <c r="F8" s="23"/>
      <c r="G8" s="23"/>
      <c r="H8" s="23"/>
      <c r="I8" s="23"/>
    </row>
    <row r="9" customHeight="1" spans="1:1">
      <c r="A9" t="s">
        <v>495</v>
      </c>
    </row>
  </sheetData>
  <mergeCells count="5">
    <mergeCell ref="A2:I2"/>
    <mergeCell ref="A3:E3"/>
    <mergeCell ref="B4:D4"/>
    <mergeCell ref="E4:I4"/>
    <mergeCell ref="A4:A5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showZeros="0" workbookViewId="0">
      <selection activeCell="A8" sqref="A8"/>
    </sheetView>
  </sheetViews>
  <sheetFormatPr defaultColWidth="9.14285714285714" defaultRowHeight="12" customHeight="1" outlineLevelRow="7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ht="15" customHeight="1" spans="10:10">
      <c r="J1" s="38" t="s">
        <v>496</v>
      </c>
    </row>
    <row r="2" ht="36" customHeight="1" spans="1:10">
      <c r="A2" s="5" t="str">
        <f>"2025"&amp;"年县对下转移支付绩效目标表"</f>
        <v>2025年县对下转移支付绩效目标表</v>
      </c>
      <c r="B2" s="6"/>
      <c r="C2" s="6"/>
      <c r="D2" s="6"/>
      <c r="E2" s="6"/>
      <c r="F2" s="52"/>
      <c r="G2" s="6"/>
      <c r="H2" s="52"/>
      <c r="I2" s="52"/>
      <c r="J2" s="6"/>
    </row>
    <row r="3" ht="18.75" customHeight="1" spans="1:8">
      <c r="A3" s="7" t="str">
        <f>"单位名称："&amp;"临沧市临翔区地方产业发展服务中心"</f>
        <v>单位名称：临沧市临翔区地方产业发展服务中心</v>
      </c>
      <c r="B3" s="3"/>
      <c r="C3" s="3"/>
      <c r="D3" s="3"/>
      <c r="E3" s="3"/>
      <c r="F3" s="53"/>
      <c r="G3" s="3"/>
      <c r="H3" s="53"/>
    </row>
    <row r="4" ht="18.75" customHeight="1" spans="1:10">
      <c r="A4" s="46" t="s">
        <v>303</v>
      </c>
      <c r="B4" s="46" t="s">
        <v>304</v>
      </c>
      <c r="C4" s="46" t="s">
        <v>305</v>
      </c>
      <c r="D4" s="46" t="s">
        <v>306</v>
      </c>
      <c r="E4" s="46" t="s">
        <v>307</v>
      </c>
      <c r="F4" s="54" t="s">
        <v>308</v>
      </c>
      <c r="G4" s="46" t="s">
        <v>309</v>
      </c>
      <c r="H4" s="54" t="s">
        <v>310</v>
      </c>
      <c r="I4" s="54" t="s">
        <v>311</v>
      </c>
      <c r="J4" s="46" t="s">
        <v>312</v>
      </c>
    </row>
    <row r="5" ht="18.75" customHeight="1" spans="1:10">
      <c r="A5" s="46">
        <v>1</v>
      </c>
      <c r="B5" s="46">
        <v>2</v>
      </c>
      <c r="C5" s="46">
        <v>3</v>
      </c>
      <c r="D5" s="46">
        <v>4</v>
      </c>
      <c r="E5" s="46">
        <v>5</v>
      </c>
      <c r="F5" s="54">
        <v>6</v>
      </c>
      <c r="G5" s="46">
        <v>7</v>
      </c>
      <c r="H5" s="54">
        <v>8</v>
      </c>
      <c r="I5" s="54">
        <v>9</v>
      </c>
      <c r="J5" s="46">
        <v>10</v>
      </c>
    </row>
    <row r="6" ht="18.75" customHeight="1" spans="1:10">
      <c r="A6" s="21"/>
      <c r="B6" s="48"/>
      <c r="C6" s="48"/>
      <c r="D6" s="48"/>
      <c r="E6" s="47"/>
      <c r="F6" s="55"/>
      <c r="G6" s="47"/>
      <c r="H6" s="55"/>
      <c r="I6" s="55"/>
      <c r="J6" s="47"/>
    </row>
    <row r="7" ht="18.75" customHeight="1" spans="1:10">
      <c r="A7" s="21"/>
      <c r="B7" s="21"/>
      <c r="C7" s="21"/>
      <c r="D7" s="21"/>
      <c r="E7" s="21"/>
      <c r="F7" s="56"/>
      <c r="G7" s="21"/>
      <c r="H7" s="21"/>
      <c r="I7" s="21"/>
      <c r="J7" s="21"/>
    </row>
    <row r="8" customHeight="1" spans="1:1">
      <c r="A8" t="s">
        <v>495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selection activeCell="B8" sqref="B8"/>
    </sheetView>
  </sheetViews>
  <sheetFormatPr defaultColWidth="9.14285714285714" defaultRowHeight="12" customHeight="1" outlineLevelCol="7"/>
  <cols>
    <col min="1" max="1" width="30.2857142857143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ht="15" customHeight="1" spans="1:8">
      <c r="A1" s="1"/>
      <c r="B1" s="1"/>
      <c r="C1" s="1"/>
      <c r="D1" s="1"/>
      <c r="E1" s="1"/>
      <c r="F1" s="1"/>
      <c r="G1" s="1"/>
      <c r="H1" s="39" t="s">
        <v>497</v>
      </c>
    </row>
    <row r="2" ht="34.5" customHeight="1" spans="1:8">
      <c r="A2" s="40" t="str">
        <f>"2025"&amp;"年新增资产配置表"</f>
        <v>2025年新增资产配置表</v>
      </c>
      <c r="B2" s="6"/>
      <c r="C2" s="6"/>
      <c r="D2" s="6"/>
      <c r="E2" s="6"/>
      <c r="F2" s="6"/>
      <c r="G2" s="6"/>
      <c r="H2" s="6"/>
    </row>
    <row r="3" ht="18.75" customHeight="1" spans="1:8">
      <c r="A3" s="41" t="str">
        <f>"单位名称："&amp;"临沧市临翔区地方产业发展服务中心"</f>
        <v>单位名称：临沧市临翔区地方产业发展服务中心</v>
      </c>
      <c r="B3" s="8"/>
      <c r="C3" s="3"/>
      <c r="H3" s="42" t="s">
        <v>187</v>
      </c>
    </row>
    <row r="4" ht="18.75" customHeight="1" spans="1:8">
      <c r="A4" s="11" t="s">
        <v>200</v>
      </c>
      <c r="B4" s="11" t="s">
        <v>498</v>
      </c>
      <c r="C4" s="11" t="s">
        <v>499</v>
      </c>
      <c r="D4" s="11" t="s">
        <v>500</v>
      </c>
      <c r="E4" s="11" t="s">
        <v>501</v>
      </c>
      <c r="F4" s="43" t="s">
        <v>502</v>
      </c>
      <c r="G4" s="44"/>
      <c r="H4" s="45"/>
    </row>
    <row r="5" ht="18.75" customHeight="1" spans="1:8">
      <c r="A5" s="18"/>
      <c r="B5" s="18"/>
      <c r="C5" s="18"/>
      <c r="D5" s="18"/>
      <c r="E5" s="18"/>
      <c r="F5" s="46" t="s">
        <v>468</v>
      </c>
      <c r="G5" s="46" t="s">
        <v>503</v>
      </c>
      <c r="H5" s="46" t="s">
        <v>504</v>
      </c>
    </row>
    <row r="6" ht="18.75" customHeight="1" spans="1:8">
      <c r="A6" s="46">
        <v>1</v>
      </c>
      <c r="B6" s="46">
        <v>2</v>
      </c>
      <c r="C6" s="46">
        <v>3</v>
      </c>
      <c r="D6" s="46">
        <v>4</v>
      </c>
      <c r="E6" s="46">
        <v>5</v>
      </c>
      <c r="F6" s="46">
        <v>6</v>
      </c>
      <c r="G6" s="46">
        <v>7</v>
      </c>
      <c r="H6" s="46">
        <v>8</v>
      </c>
    </row>
    <row r="7" ht="18.75" customHeight="1" spans="1:8">
      <c r="A7" s="47" t="s">
        <v>71</v>
      </c>
      <c r="B7" s="48" t="s">
        <v>505</v>
      </c>
      <c r="C7" s="34" t="s">
        <v>506</v>
      </c>
      <c r="D7" s="34" t="s">
        <v>482</v>
      </c>
      <c r="E7" s="34" t="s">
        <v>483</v>
      </c>
      <c r="F7" s="49">
        <v>6</v>
      </c>
      <c r="G7" s="23">
        <v>760</v>
      </c>
      <c r="H7" s="23">
        <v>4560</v>
      </c>
    </row>
    <row r="8" ht="18.75" customHeight="1" spans="1:8">
      <c r="A8" s="47" t="s">
        <v>71</v>
      </c>
      <c r="B8" s="48" t="s">
        <v>505</v>
      </c>
      <c r="C8" s="34" t="s">
        <v>506</v>
      </c>
      <c r="D8" s="34" t="s">
        <v>482</v>
      </c>
      <c r="E8" s="34" t="s">
        <v>483</v>
      </c>
      <c r="F8" s="49">
        <v>6</v>
      </c>
      <c r="G8" s="23">
        <v>830</v>
      </c>
      <c r="H8" s="23">
        <v>4980</v>
      </c>
    </row>
    <row r="9" ht="18.75" customHeight="1" spans="1:8">
      <c r="A9" s="47" t="s">
        <v>71</v>
      </c>
      <c r="B9" s="48" t="s">
        <v>507</v>
      </c>
      <c r="C9" s="34" t="s">
        <v>508</v>
      </c>
      <c r="D9" s="34" t="s">
        <v>485</v>
      </c>
      <c r="E9" s="34" t="s">
        <v>486</v>
      </c>
      <c r="F9" s="49">
        <v>6</v>
      </c>
      <c r="G9" s="23">
        <v>5900</v>
      </c>
      <c r="H9" s="23">
        <v>35400</v>
      </c>
    </row>
    <row r="10" ht="18.75" customHeight="1" spans="1:8">
      <c r="A10" s="26" t="s">
        <v>56</v>
      </c>
      <c r="B10" s="50"/>
      <c r="C10" s="50"/>
      <c r="D10" s="50"/>
      <c r="E10" s="51"/>
      <c r="F10" s="49"/>
      <c r="G10" s="23"/>
      <c r="H10" s="23"/>
    </row>
  </sheetData>
  <mergeCells count="9">
    <mergeCell ref="A2:H2"/>
    <mergeCell ref="A3:C3"/>
    <mergeCell ref="F4:H4"/>
    <mergeCell ref="A10:E10"/>
    <mergeCell ref="A4:A5"/>
    <mergeCell ref="B4:B5"/>
    <mergeCell ref="C4:C5"/>
    <mergeCell ref="D4:D5"/>
    <mergeCell ref="E4:E5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showZeros="0" workbookViewId="0">
      <selection activeCell="A11" sqref="A11"/>
    </sheetView>
  </sheetViews>
  <sheetFormatPr defaultColWidth="9.14285714285714" defaultRowHeight="14.25" customHeight="1"/>
  <cols>
    <col min="1" max="1" width="13.4190476190476" customWidth="1"/>
    <col min="2" max="2" width="43.8666666666667" customWidth="1"/>
    <col min="3" max="3" width="23.847619047619" customWidth="1"/>
    <col min="4" max="4" width="11.1428571428571" customWidth="1"/>
    <col min="5" max="5" width="33.1619047619048" customWidth="1"/>
    <col min="6" max="6" width="9.84761904761905" customWidth="1"/>
    <col min="7" max="7" width="17.7142857142857" customWidth="1"/>
    <col min="8" max="11" width="15.4190476190476" customWidth="1"/>
  </cols>
  <sheetData>
    <row r="1" ht="15" customHeight="1" spans="4:11">
      <c r="D1" s="29"/>
      <c r="E1" s="29"/>
      <c r="F1" s="29"/>
      <c r="G1" s="29"/>
      <c r="H1" s="30"/>
      <c r="I1" s="30"/>
      <c r="J1" s="30"/>
      <c r="K1" s="38" t="s">
        <v>509</v>
      </c>
    </row>
    <row r="2" ht="42.75" customHeight="1" spans="1:11">
      <c r="A2" s="5" t="str">
        <f>"2025"&amp;"年转移支付补助项目支出预算表"</f>
        <v>2025年转移支付补助项目支出预算表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8.75" customHeight="1" spans="1:11">
      <c r="A3" s="7" t="str">
        <f>"单位名称："&amp;"临沧市临翔区地方产业发展服务中心"</f>
        <v>单位名称：临沧市临翔区地方产业发展服务中心</v>
      </c>
      <c r="B3" s="8"/>
      <c r="C3" s="8"/>
      <c r="D3" s="8"/>
      <c r="E3" s="8"/>
      <c r="F3" s="8"/>
      <c r="G3" s="8"/>
      <c r="H3" s="9"/>
      <c r="I3" s="9"/>
      <c r="J3" s="9"/>
      <c r="K3" s="4" t="s">
        <v>187</v>
      </c>
    </row>
    <row r="4" ht="18.75" customHeight="1" spans="1:11">
      <c r="A4" s="10" t="s">
        <v>273</v>
      </c>
      <c r="B4" s="10" t="s">
        <v>202</v>
      </c>
      <c r="C4" s="10" t="s">
        <v>274</v>
      </c>
      <c r="D4" s="11" t="s">
        <v>203</v>
      </c>
      <c r="E4" s="11" t="s">
        <v>204</v>
      </c>
      <c r="F4" s="11" t="s">
        <v>275</v>
      </c>
      <c r="G4" s="11" t="s">
        <v>276</v>
      </c>
      <c r="H4" s="31" t="s">
        <v>56</v>
      </c>
      <c r="I4" s="12" t="s">
        <v>510</v>
      </c>
      <c r="J4" s="13"/>
      <c r="K4" s="14"/>
    </row>
    <row r="5" ht="18.75" customHeight="1" spans="1:11">
      <c r="A5" s="15"/>
      <c r="B5" s="15"/>
      <c r="C5" s="15"/>
      <c r="D5" s="16"/>
      <c r="E5" s="16"/>
      <c r="F5" s="16"/>
      <c r="G5" s="16"/>
      <c r="H5" s="32"/>
      <c r="I5" s="11" t="s">
        <v>59</v>
      </c>
      <c r="J5" s="11" t="s">
        <v>60</v>
      </c>
      <c r="K5" s="11" t="s">
        <v>61</v>
      </c>
    </row>
    <row r="6" ht="18.75" customHeight="1" spans="1:11">
      <c r="A6" s="17"/>
      <c r="B6" s="17"/>
      <c r="C6" s="17"/>
      <c r="D6" s="18"/>
      <c r="E6" s="18"/>
      <c r="F6" s="18"/>
      <c r="G6" s="18"/>
      <c r="H6" s="33"/>
      <c r="I6" s="18" t="s">
        <v>58</v>
      </c>
      <c r="J6" s="18"/>
      <c r="K6" s="18"/>
    </row>
    <row r="7" ht="18.7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20">
        <v>10</v>
      </c>
      <c r="K7" s="20">
        <v>11</v>
      </c>
    </row>
    <row r="8" ht="18.75" customHeight="1" spans="1:11">
      <c r="A8" s="34"/>
      <c r="B8" s="21"/>
      <c r="C8" s="34"/>
      <c r="D8" s="34"/>
      <c r="E8" s="34"/>
      <c r="F8" s="34"/>
      <c r="G8" s="34"/>
      <c r="H8" s="23"/>
      <c r="I8" s="23"/>
      <c r="J8" s="23"/>
      <c r="K8" s="23"/>
    </row>
    <row r="9" ht="18.75" customHeight="1" spans="1:11">
      <c r="A9" s="21"/>
      <c r="B9" s="21"/>
      <c r="C9" s="21"/>
      <c r="D9" s="21"/>
      <c r="E9" s="21"/>
      <c r="F9" s="21"/>
      <c r="G9" s="21"/>
      <c r="H9" s="23"/>
      <c r="I9" s="23"/>
      <c r="J9" s="23"/>
      <c r="K9" s="23"/>
    </row>
    <row r="10" ht="18.75" customHeight="1" spans="1:11">
      <c r="A10" s="35" t="s">
        <v>125</v>
      </c>
      <c r="B10" s="36"/>
      <c r="C10" s="36"/>
      <c r="D10" s="36"/>
      <c r="E10" s="36"/>
      <c r="F10" s="36"/>
      <c r="G10" s="37"/>
      <c r="H10" s="23"/>
      <c r="I10" s="23"/>
      <c r="J10" s="23"/>
      <c r="K10" s="23"/>
    </row>
    <row r="11" customHeight="1" spans="1:1">
      <c r="A11" t="s">
        <v>462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3"/>
  <sheetViews>
    <sheetView showZeros="0" workbookViewId="0">
      <selection activeCell="A9" sqref="A9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1.5714285714286" customWidth="1"/>
    <col min="4" max="4" width="20.4190476190476" customWidth="1"/>
    <col min="5" max="7" width="23.847619047619" customWidth="1"/>
  </cols>
  <sheetData>
    <row r="1" ht="15" customHeight="1" spans="1:7">
      <c r="A1" s="1"/>
      <c r="B1" s="1"/>
      <c r="C1" s="1"/>
      <c r="D1" s="2"/>
      <c r="E1" s="3"/>
      <c r="F1" s="3"/>
      <c r="G1" s="4" t="s">
        <v>511</v>
      </c>
    </row>
    <row r="2" ht="36.75" customHeight="1" spans="1:7">
      <c r="A2" s="5" t="str">
        <f>"2025"&amp;"年部门项目中期规划预算表"</f>
        <v>2025年部门项目中期规划预算表</v>
      </c>
      <c r="B2" s="6"/>
      <c r="C2" s="6"/>
      <c r="D2" s="6"/>
      <c r="E2" s="6"/>
      <c r="F2" s="6"/>
      <c r="G2" s="6"/>
    </row>
    <row r="3" ht="18.75" customHeight="1" spans="1:7">
      <c r="A3" s="7" t="str">
        <f>"单位名称："&amp;"临沧市临翔区地方产业发展服务中心"</f>
        <v>单位名称：临沧市临翔区地方产业发展服务中心</v>
      </c>
      <c r="B3" s="8"/>
      <c r="C3" s="8"/>
      <c r="D3" s="8"/>
      <c r="E3" s="9"/>
      <c r="F3" s="9"/>
      <c r="G3" s="4" t="s">
        <v>187</v>
      </c>
    </row>
    <row r="4" ht="18.75" customHeight="1" spans="1:7">
      <c r="A4" s="10" t="s">
        <v>274</v>
      </c>
      <c r="B4" s="10" t="s">
        <v>273</v>
      </c>
      <c r="C4" s="10" t="s">
        <v>202</v>
      </c>
      <c r="D4" s="11" t="s">
        <v>512</v>
      </c>
      <c r="E4" s="12" t="s">
        <v>59</v>
      </c>
      <c r="F4" s="13"/>
      <c r="G4" s="14"/>
    </row>
    <row r="5" ht="18.75" customHeight="1" spans="1:7">
      <c r="A5" s="15"/>
      <c r="B5" s="15"/>
      <c r="C5" s="15"/>
      <c r="D5" s="16"/>
      <c r="E5" s="10" t="str">
        <f>"2025"&amp;"年"</f>
        <v>2025年</v>
      </c>
      <c r="F5" s="10" t="str">
        <f>"2025"+1&amp;"年"</f>
        <v>2026年</v>
      </c>
      <c r="G5" s="11" t="str">
        <f>"2025"+2&amp;"年"</f>
        <v>2027年</v>
      </c>
    </row>
    <row r="6" ht="18.75" customHeight="1" spans="1:7">
      <c r="A6" s="17"/>
      <c r="B6" s="17"/>
      <c r="C6" s="17"/>
      <c r="D6" s="18"/>
      <c r="E6" s="17" t="s">
        <v>58</v>
      </c>
      <c r="F6" s="17"/>
      <c r="G6" s="18"/>
    </row>
    <row r="7" ht="18.7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20">
        <v>7</v>
      </c>
    </row>
    <row r="8" ht="18.75" customHeight="1" spans="1:7">
      <c r="A8" s="21" t="s">
        <v>71</v>
      </c>
      <c r="B8" s="22"/>
      <c r="C8" s="22"/>
      <c r="D8" s="21"/>
      <c r="E8" s="23">
        <v>480000</v>
      </c>
      <c r="F8" s="23"/>
      <c r="G8" s="23"/>
    </row>
    <row r="9" ht="18.75" customHeight="1" spans="1:7">
      <c r="A9" s="24" t="s">
        <v>71</v>
      </c>
      <c r="B9" s="21"/>
      <c r="C9" s="21"/>
      <c r="D9" s="21"/>
      <c r="E9" s="23">
        <v>480000</v>
      </c>
      <c r="F9" s="23"/>
      <c r="G9" s="23"/>
    </row>
    <row r="10" ht="18.75" customHeight="1" spans="1:7">
      <c r="A10" s="25"/>
      <c r="B10" s="21" t="s">
        <v>513</v>
      </c>
      <c r="C10" s="21" t="s">
        <v>295</v>
      </c>
      <c r="D10" s="21" t="s">
        <v>514</v>
      </c>
      <c r="E10" s="23">
        <v>200000</v>
      </c>
      <c r="F10" s="23"/>
      <c r="G10" s="23"/>
    </row>
    <row r="11" ht="18.75" customHeight="1" spans="1:7">
      <c r="A11" s="25"/>
      <c r="B11" s="21" t="s">
        <v>513</v>
      </c>
      <c r="C11" s="21" t="s">
        <v>297</v>
      </c>
      <c r="D11" s="21" t="s">
        <v>514</v>
      </c>
      <c r="E11" s="23">
        <v>100000</v>
      </c>
      <c r="F11" s="23"/>
      <c r="G11" s="23"/>
    </row>
    <row r="12" ht="18.75" customHeight="1" spans="1:7">
      <c r="A12" s="25"/>
      <c r="B12" s="21" t="s">
        <v>513</v>
      </c>
      <c r="C12" s="21" t="s">
        <v>299</v>
      </c>
      <c r="D12" s="21" t="s">
        <v>514</v>
      </c>
      <c r="E12" s="23">
        <v>180000</v>
      </c>
      <c r="F12" s="23"/>
      <c r="G12" s="23"/>
    </row>
    <row r="13" ht="18.75" customHeight="1" spans="1:7">
      <c r="A13" s="26" t="s">
        <v>56</v>
      </c>
      <c r="B13" s="27" t="s">
        <v>515</v>
      </c>
      <c r="C13" s="27"/>
      <c r="D13" s="28"/>
      <c r="E13" s="23">
        <v>480000</v>
      </c>
      <c r="F13" s="23"/>
      <c r="G13" s="23"/>
    </row>
  </sheetData>
  <mergeCells count="11">
    <mergeCell ref="A2:G2"/>
    <mergeCell ref="A3:D3"/>
    <mergeCell ref="E4:G4"/>
    <mergeCell ref="A13:D13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0"/>
  <sheetViews>
    <sheetView showZeros="0" workbookViewId="0">
      <selection activeCell="A1" sqref="A1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9" width="20.4190476190476" customWidth="1"/>
  </cols>
  <sheetData>
    <row r="1" ht="15" customHeight="1" spans="10:19">
      <c r="J1" s="203"/>
      <c r="O1" s="67"/>
      <c r="P1" s="67"/>
      <c r="Q1" s="67"/>
      <c r="R1" s="67"/>
      <c r="S1" s="38" t="s">
        <v>53</v>
      </c>
    </row>
    <row r="2" ht="57.75" customHeight="1" spans="1:19">
      <c r="A2" s="133" t="str">
        <f>"2025"&amp;"年部门收入预算表"</f>
        <v>2025年部门收入预算表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204"/>
      <c r="P2" s="204"/>
      <c r="Q2" s="204"/>
      <c r="R2" s="204"/>
      <c r="S2" s="204"/>
    </row>
    <row r="3" ht="18.75" customHeight="1" spans="1:19">
      <c r="A3" s="41" t="str">
        <f>"单位名称："&amp;"临沧市临翔区地方产业发展服务中心"</f>
        <v>单位名称：临沧市临翔区地方产业发展服务中心</v>
      </c>
      <c r="B3" s="93"/>
      <c r="C3" s="93"/>
      <c r="D3" s="93"/>
      <c r="E3" s="93"/>
      <c r="F3" s="93"/>
      <c r="G3" s="93"/>
      <c r="H3" s="93"/>
      <c r="I3" s="93"/>
      <c r="J3" s="71"/>
      <c r="K3" s="93"/>
      <c r="L3" s="93"/>
      <c r="M3" s="93"/>
      <c r="N3" s="93"/>
      <c r="O3" s="71"/>
      <c r="P3" s="71"/>
      <c r="Q3" s="71"/>
      <c r="R3" s="71"/>
      <c r="S3" s="38" t="s">
        <v>1</v>
      </c>
    </row>
    <row r="4" ht="18.75" customHeight="1" spans="1:19">
      <c r="A4" s="188" t="s">
        <v>54</v>
      </c>
      <c r="B4" s="189" t="s">
        <v>55</v>
      </c>
      <c r="C4" s="189" t="s">
        <v>56</v>
      </c>
      <c r="D4" s="190" t="s">
        <v>57</v>
      </c>
      <c r="E4" s="191"/>
      <c r="F4" s="191"/>
      <c r="G4" s="191"/>
      <c r="H4" s="191"/>
      <c r="I4" s="191"/>
      <c r="J4" s="205"/>
      <c r="K4" s="191"/>
      <c r="L4" s="191"/>
      <c r="M4" s="191"/>
      <c r="N4" s="206"/>
      <c r="O4" s="190" t="s">
        <v>46</v>
      </c>
      <c r="P4" s="190"/>
      <c r="Q4" s="190"/>
      <c r="R4" s="190"/>
      <c r="S4" s="209"/>
    </row>
    <row r="5" ht="18.75" customHeight="1" spans="1:19">
      <c r="A5" s="192"/>
      <c r="B5" s="193"/>
      <c r="C5" s="193"/>
      <c r="D5" s="194" t="s">
        <v>58</v>
      </c>
      <c r="E5" s="194" t="s">
        <v>59</v>
      </c>
      <c r="F5" s="194" t="s">
        <v>60</v>
      </c>
      <c r="G5" s="194" t="s">
        <v>61</v>
      </c>
      <c r="H5" s="194" t="s">
        <v>62</v>
      </c>
      <c r="I5" s="207" t="s">
        <v>63</v>
      </c>
      <c r="J5" s="207"/>
      <c r="K5" s="207"/>
      <c r="L5" s="207"/>
      <c r="M5" s="207"/>
      <c r="N5" s="197"/>
      <c r="O5" s="194" t="s">
        <v>58</v>
      </c>
      <c r="P5" s="194" t="s">
        <v>59</v>
      </c>
      <c r="Q5" s="194" t="s">
        <v>60</v>
      </c>
      <c r="R5" s="194" t="s">
        <v>61</v>
      </c>
      <c r="S5" s="194" t="s">
        <v>64</v>
      </c>
    </row>
    <row r="6" ht="18.75" customHeight="1" spans="1:19">
      <c r="A6" s="195"/>
      <c r="B6" s="196"/>
      <c r="C6" s="196"/>
      <c r="D6" s="197"/>
      <c r="E6" s="197"/>
      <c r="F6" s="197"/>
      <c r="G6" s="197"/>
      <c r="H6" s="197"/>
      <c r="I6" s="196" t="s">
        <v>58</v>
      </c>
      <c r="J6" s="196" t="s">
        <v>65</v>
      </c>
      <c r="K6" s="196" t="s">
        <v>66</v>
      </c>
      <c r="L6" s="196" t="s">
        <v>67</v>
      </c>
      <c r="M6" s="196" t="s">
        <v>68</v>
      </c>
      <c r="N6" s="196" t="s">
        <v>69</v>
      </c>
      <c r="O6" s="208"/>
      <c r="P6" s="208"/>
      <c r="Q6" s="208"/>
      <c r="R6" s="208"/>
      <c r="S6" s="197"/>
    </row>
    <row r="7" ht="18.75" customHeight="1" spans="1:19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  <c r="K7" s="19">
        <v>11</v>
      </c>
      <c r="L7" s="19">
        <v>12</v>
      </c>
      <c r="M7" s="19">
        <v>13</v>
      </c>
      <c r="N7" s="19">
        <v>14</v>
      </c>
      <c r="O7" s="19">
        <v>15</v>
      </c>
      <c r="P7" s="19">
        <v>16</v>
      </c>
      <c r="Q7" s="19">
        <v>17</v>
      </c>
      <c r="R7" s="19">
        <v>18</v>
      </c>
      <c r="S7" s="19">
        <v>19</v>
      </c>
    </row>
    <row r="8" ht="18.75" customHeight="1" spans="1:19">
      <c r="A8" s="198" t="s">
        <v>70</v>
      </c>
      <c r="B8" s="199" t="s">
        <v>71</v>
      </c>
      <c r="C8" s="23">
        <v>5204069.82</v>
      </c>
      <c r="D8" s="23">
        <v>4893978.45</v>
      </c>
      <c r="E8" s="23">
        <v>4863978.45</v>
      </c>
      <c r="F8" s="23"/>
      <c r="G8" s="23"/>
      <c r="H8" s="23"/>
      <c r="I8" s="23">
        <v>30000</v>
      </c>
      <c r="J8" s="23"/>
      <c r="K8" s="23"/>
      <c r="L8" s="23">
        <v>30000</v>
      </c>
      <c r="M8" s="23"/>
      <c r="N8" s="23"/>
      <c r="O8" s="23">
        <v>310091.37</v>
      </c>
      <c r="P8" s="23">
        <v>310091.37</v>
      </c>
      <c r="Q8" s="23"/>
      <c r="R8" s="23"/>
      <c r="S8" s="23"/>
    </row>
    <row r="9" ht="18.75" customHeight="1" spans="1:19">
      <c r="A9" s="97" t="s">
        <v>72</v>
      </c>
      <c r="B9" s="200" t="s">
        <v>71</v>
      </c>
      <c r="C9" s="23">
        <v>5204069.82</v>
      </c>
      <c r="D9" s="23">
        <v>4893978.45</v>
      </c>
      <c r="E9" s="23">
        <v>4863978.45</v>
      </c>
      <c r="F9" s="23"/>
      <c r="G9" s="23"/>
      <c r="H9" s="23"/>
      <c r="I9" s="23">
        <v>30000</v>
      </c>
      <c r="J9" s="23"/>
      <c r="K9" s="23"/>
      <c r="L9" s="23">
        <v>30000</v>
      </c>
      <c r="M9" s="23"/>
      <c r="N9" s="23"/>
      <c r="O9" s="23">
        <v>310091.37</v>
      </c>
      <c r="P9" s="23">
        <v>310091.37</v>
      </c>
      <c r="Q9" s="23"/>
      <c r="R9" s="23"/>
      <c r="S9" s="23"/>
    </row>
    <row r="10" ht="18.75" customHeight="1" spans="1:19">
      <c r="A10" s="201" t="s">
        <v>56</v>
      </c>
      <c r="B10" s="202"/>
      <c r="C10" s="23">
        <v>5204069.82</v>
      </c>
      <c r="D10" s="23">
        <v>4893978.45</v>
      </c>
      <c r="E10" s="23">
        <v>4863978.45</v>
      </c>
      <c r="F10" s="23"/>
      <c r="G10" s="23"/>
      <c r="H10" s="23"/>
      <c r="I10" s="23">
        <v>30000</v>
      </c>
      <c r="J10" s="23"/>
      <c r="K10" s="23"/>
      <c r="L10" s="23">
        <v>30000</v>
      </c>
      <c r="M10" s="23"/>
      <c r="N10" s="23"/>
      <c r="O10" s="23">
        <v>310091.37</v>
      </c>
      <c r="P10" s="23">
        <v>310091.37</v>
      </c>
      <c r="Q10" s="23"/>
      <c r="R10" s="23"/>
      <c r="S10" s="23"/>
    </row>
  </sheetData>
  <mergeCells count="19">
    <mergeCell ref="A2:S2"/>
    <mergeCell ref="A3:D3"/>
    <mergeCell ref="D4:N4"/>
    <mergeCell ref="O4:S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9" right="0.39" top="0.51" bottom="0.51" header="0.31" footer="0.31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34"/>
  <sheetViews>
    <sheetView showZeros="0" topLeftCell="A7" workbookViewId="0">
      <selection activeCell="D33" sqref="D33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ht="15" customHeight="1" spans="1:15">
      <c r="A1" s="1"/>
      <c r="B1" s="1"/>
      <c r="C1" s="1"/>
      <c r="D1" s="176"/>
      <c r="E1" s="1"/>
      <c r="F1" s="1"/>
      <c r="G1" s="1"/>
      <c r="H1" s="176"/>
      <c r="I1" s="1"/>
      <c r="J1" s="176"/>
      <c r="K1" s="1"/>
      <c r="L1" s="1"/>
      <c r="M1" s="1"/>
      <c r="N1" s="1"/>
      <c r="O1" s="39" t="s">
        <v>73</v>
      </c>
    </row>
    <row r="2" ht="42" customHeight="1" spans="1:15">
      <c r="A2" s="5" t="str">
        <f>"2025"&amp;"年部门支出预算表"</f>
        <v>2025年部门支出预算表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</row>
    <row r="3" ht="18.75" customHeight="1" spans="1:15">
      <c r="A3" s="178" t="str">
        <f>"单位名称："&amp;"临沧市临翔区地方产业发展服务中心"</f>
        <v>单位名称：临沧市临翔区地方产业发展服务中心</v>
      </c>
      <c r="B3" s="179"/>
      <c r="C3" s="62"/>
      <c r="D3" s="30"/>
      <c r="E3" s="62"/>
      <c r="F3" s="62"/>
      <c r="G3" s="62"/>
      <c r="H3" s="30"/>
      <c r="I3" s="62"/>
      <c r="J3" s="30"/>
      <c r="K3" s="62"/>
      <c r="L3" s="62"/>
      <c r="M3" s="186"/>
      <c r="N3" s="186"/>
      <c r="O3" s="39" t="s">
        <v>1</v>
      </c>
    </row>
    <row r="4" ht="18.75" customHeight="1" spans="1:15">
      <c r="A4" s="10" t="s">
        <v>74</v>
      </c>
      <c r="B4" s="10" t="s">
        <v>75</v>
      </c>
      <c r="C4" s="10" t="s">
        <v>56</v>
      </c>
      <c r="D4" s="12" t="s">
        <v>59</v>
      </c>
      <c r="E4" s="74" t="s">
        <v>76</v>
      </c>
      <c r="F4" s="143" t="s">
        <v>77</v>
      </c>
      <c r="G4" s="10" t="s">
        <v>60</v>
      </c>
      <c r="H4" s="10" t="s">
        <v>61</v>
      </c>
      <c r="I4" s="10" t="s">
        <v>78</v>
      </c>
      <c r="J4" s="12" t="s">
        <v>79</v>
      </c>
      <c r="K4" s="13"/>
      <c r="L4" s="13"/>
      <c r="M4" s="13"/>
      <c r="N4" s="13"/>
      <c r="O4" s="14"/>
    </row>
    <row r="5" ht="30" customHeight="1" spans="1:15">
      <c r="A5" s="18"/>
      <c r="B5" s="18"/>
      <c r="C5" s="18"/>
      <c r="D5" s="66" t="s">
        <v>58</v>
      </c>
      <c r="E5" s="92" t="s">
        <v>76</v>
      </c>
      <c r="F5" s="92" t="s">
        <v>77</v>
      </c>
      <c r="G5" s="18"/>
      <c r="H5" s="18"/>
      <c r="I5" s="18"/>
      <c r="J5" s="66" t="s">
        <v>58</v>
      </c>
      <c r="K5" s="46" t="s">
        <v>80</v>
      </c>
      <c r="L5" s="46" t="s">
        <v>81</v>
      </c>
      <c r="M5" s="46" t="s">
        <v>82</v>
      </c>
      <c r="N5" s="46" t="s">
        <v>83</v>
      </c>
      <c r="O5" s="46" t="s">
        <v>84</v>
      </c>
    </row>
    <row r="6" ht="18.75" customHeight="1" spans="1:15">
      <c r="A6" s="117">
        <v>1</v>
      </c>
      <c r="B6" s="117">
        <v>2</v>
      </c>
      <c r="C6" s="66">
        <v>3</v>
      </c>
      <c r="D6" s="66">
        <v>4</v>
      </c>
      <c r="E6" s="66">
        <v>5</v>
      </c>
      <c r="F6" s="66">
        <v>6</v>
      </c>
      <c r="G6" s="66">
        <v>7</v>
      </c>
      <c r="H6" s="66">
        <v>8</v>
      </c>
      <c r="I6" s="66">
        <v>9</v>
      </c>
      <c r="J6" s="66">
        <v>10</v>
      </c>
      <c r="K6" s="66">
        <v>11</v>
      </c>
      <c r="L6" s="66">
        <v>12</v>
      </c>
      <c r="M6" s="66">
        <v>13</v>
      </c>
      <c r="N6" s="66">
        <v>14</v>
      </c>
      <c r="O6" s="66">
        <v>15</v>
      </c>
    </row>
    <row r="7" ht="18.75" customHeight="1" spans="1:15">
      <c r="A7" s="137" t="s">
        <v>85</v>
      </c>
      <c r="B7" s="165" t="s">
        <v>86</v>
      </c>
      <c r="C7" s="23">
        <v>30000</v>
      </c>
      <c r="D7" s="23"/>
      <c r="E7" s="23"/>
      <c r="F7" s="23"/>
      <c r="G7" s="23"/>
      <c r="H7" s="23"/>
      <c r="I7" s="23"/>
      <c r="J7" s="23">
        <v>30000</v>
      </c>
      <c r="K7" s="23"/>
      <c r="L7" s="23"/>
      <c r="M7" s="23">
        <v>30000</v>
      </c>
      <c r="N7" s="23"/>
      <c r="O7" s="23"/>
    </row>
    <row r="8" ht="18.75" customHeight="1" spans="1:15">
      <c r="A8" s="180" t="s">
        <v>87</v>
      </c>
      <c r="B8" s="217" t="s">
        <v>88</v>
      </c>
      <c r="C8" s="23">
        <v>30000</v>
      </c>
      <c r="D8" s="23"/>
      <c r="E8" s="23"/>
      <c r="F8" s="23"/>
      <c r="G8" s="23"/>
      <c r="H8" s="23"/>
      <c r="I8" s="23"/>
      <c r="J8" s="23">
        <v>30000</v>
      </c>
      <c r="K8" s="23"/>
      <c r="L8" s="23"/>
      <c r="M8" s="23">
        <v>30000</v>
      </c>
      <c r="N8" s="23"/>
      <c r="O8" s="23"/>
    </row>
    <row r="9" ht="18.75" customHeight="1" spans="1:15">
      <c r="A9" s="182" t="s">
        <v>89</v>
      </c>
      <c r="B9" s="218" t="s">
        <v>90</v>
      </c>
      <c r="C9" s="23">
        <v>30000</v>
      </c>
      <c r="D9" s="23"/>
      <c r="E9" s="23"/>
      <c r="F9" s="23"/>
      <c r="G9" s="23"/>
      <c r="H9" s="23"/>
      <c r="I9" s="23"/>
      <c r="J9" s="23">
        <v>30000</v>
      </c>
      <c r="K9" s="23"/>
      <c r="L9" s="23"/>
      <c r="M9" s="23">
        <v>30000</v>
      </c>
      <c r="N9" s="23"/>
      <c r="O9" s="23"/>
    </row>
    <row r="10" ht="18.75" customHeight="1" spans="1:15">
      <c r="A10" s="137" t="s">
        <v>91</v>
      </c>
      <c r="B10" s="165" t="s">
        <v>92</v>
      </c>
      <c r="C10" s="23">
        <v>521237.75</v>
      </c>
      <c r="D10" s="23">
        <v>521237.75</v>
      </c>
      <c r="E10" s="23">
        <v>521237.75</v>
      </c>
      <c r="F10" s="23"/>
      <c r="G10" s="23"/>
      <c r="H10" s="23"/>
      <c r="I10" s="23"/>
      <c r="J10" s="23"/>
      <c r="K10" s="23"/>
      <c r="L10" s="23"/>
      <c r="M10" s="23"/>
      <c r="N10" s="23"/>
      <c r="O10" s="23"/>
    </row>
    <row r="11" ht="18.75" customHeight="1" spans="1:15">
      <c r="A11" s="180" t="s">
        <v>93</v>
      </c>
      <c r="B11" s="217" t="s">
        <v>94</v>
      </c>
      <c r="C11" s="23">
        <v>496646.64</v>
      </c>
      <c r="D11" s="23">
        <v>496646.64</v>
      </c>
      <c r="E11" s="23">
        <v>496646.64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</row>
    <row r="12" ht="18.75" customHeight="1" spans="1:15">
      <c r="A12" s="182">
        <v>2080502</v>
      </c>
      <c r="B12" s="218" t="s">
        <v>95</v>
      </c>
      <c r="C12" s="23">
        <v>87231.6</v>
      </c>
      <c r="D12" s="23">
        <v>87231.6</v>
      </c>
      <c r="E12" s="23">
        <v>87231.6</v>
      </c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ht="18.75" customHeight="1" spans="1:15">
      <c r="A13" s="182">
        <v>2080505</v>
      </c>
      <c r="B13" s="218" t="s">
        <v>96</v>
      </c>
      <c r="C13" s="23">
        <v>409415.04</v>
      </c>
      <c r="D13" s="23">
        <v>409415.04</v>
      </c>
      <c r="E13" s="23">
        <v>409415.04</v>
      </c>
      <c r="F13" s="23"/>
      <c r="G13" s="23"/>
      <c r="H13" s="23"/>
      <c r="I13" s="23"/>
      <c r="J13" s="23"/>
      <c r="K13" s="23"/>
      <c r="L13" s="23"/>
      <c r="M13" s="23"/>
      <c r="N13" s="23"/>
      <c r="O13" s="23"/>
    </row>
    <row r="14" ht="18.75" customHeight="1" spans="1:15">
      <c r="A14" s="180" t="s">
        <v>97</v>
      </c>
      <c r="B14" s="217" t="s">
        <v>98</v>
      </c>
      <c r="C14" s="23">
        <v>6679.2</v>
      </c>
      <c r="D14" s="23">
        <v>6679.2</v>
      </c>
      <c r="E14" s="23">
        <v>6679.2</v>
      </c>
      <c r="F14" s="23"/>
      <c r="G14" s="23"/>
      <c r="H14" s="23"/>
      <c r="I14" s="23"/>
      <c r="J14" s="23"/>
      <c r="K14" s="23"/>
      <c r="L14" s="23"/>
      <c r="M14" s="23"/>
      <c r="N14" s="23"/>
      <c r="O14" s="23"/>
    </row>
    <row r="15" ht="18.75" customHeight="1" spans="1:15">
      <c r="A15" s="182">
        <v>2080801</v>
      </c>
      <c r="B15" s="218" t="s">
        <v>99</v>
      </c>
      <c r="C15" s="23">
        <v>6679.2</v>
      </c>
      <c r="D15" s="23">
        <v>6679.2</v>
      </c>
      <c r="E15" s="23">
        <v>6679.2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</row>
    <row r="16" ht="18.75" customHeight="1" spans="1:15">
      <c r="A16" s="180" t="s">
        <v>100</v>
      </c>
      <c r="B16" s="217" t="s">
        <v>101</v>
      </c>
      <c r="C16" s="23">
        <v>17911.91</v>
      </c>
      <c r="D16" s="23">
        <v>17911.91</v>
      </c>
      <c r="E16" s="23">
        <v>17911.91</v>
      </c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ht="18.75" customHeight="1" spans="1:15">
      <c r="A17" s="182">
        <v>2089999</v>
      </c>
      <c r="B17" s="218" t="s">
        <v>101</v>
      </c>
      <c r="C17" s="23">
        <v>17911.91</v>
      </c>
      <c r="D17" s="23">
        <v>17911.91</v>
      </c>
      <c r="E17" s="23">
        <v>17911.91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ht="18.75" customHeight="1" spans="1:15">
      <c r="A18" s="137" t="s">
        <v>102</v>
      </c>
      <c r="B18" s="165" t="s">
        <v>103</v>
      </c>
      <c r="C18" s="23">
        <v>281817.28</v>
      </c>
      <c r="D18" s="23">
        <v>281817.28</v>
      </c>
      <c r="E18" s="23">
        <v>281817.28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ht="18.75" customHeight="1" spans="1:15">
      <c r="A19" s="180" t="s">
        <v>104</v>
      </c>
      <c r="B19" s="217" t="s">
        <v>105</v>
      </c>
      <c r="C19" s="23">
        <v>281817.28</v>
      </c>
      <c r="D19" s="23">
        <v>281817.28</v>
      </c>
      <c r="E19" s="23">
        <v>281817.28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ht="18.75" customHeight="1" spans="1:15">
      <c r="A20" s="182">
        <v>2101102</v>
      </c>
      <c r="B20" s="218" t="s">
        <v>106</v>
      </c>
      <c r="C20" s="23">
        <v>181677.92</v>
      </c>
      <c r="D20" s="23">
        <v>181677.92</v>
      </c>
      <c r="E20" s="23">
        <v>181677.92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ht="18.75" customHeight="1" spans="1:15">
      <c r="A21" s="182">
        <v>2101103</v>
      </c>
      <c r="B21" s="218" t="s">
        <v>107</v>
      </c>
      <c r="C21" s="23">
        <v>87725.67</v>
      </c>
      <c r="D21" s="23">
        <v>87725.67</v>
      </c>
      <c r="E21" s="23">
        <v>87725.67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</row>
    <row r="22" ht="18.75" customHeight="1" spans="1:15">
      <c r="A22" s="182">
        <v>2101199</v>
      </c>
      <c r="B22" s="218" t="s">
        <v>108</v>
      </c>
      <c r="C22" s="23">
        <v>12413.69</v>
      </c>
      <c r="D22" s="23">
        <v>12413.69</v>
      </c>
      <c r="E22" s="23">
        <v>12413.69</v>
      </c>
      <c r="F22" s="23"/>
      <c r="G22" s="23"/>
      <c r="H22" s="23"/>
      <c r="I22" s="23"/>
      <c r="J22" s="23"/>
      <c r="K22" s="23"/>
      <c r="L22" s="23"/>
      <c r="M22" s="23"/>
      <c r="N22" s="23"/>
      <c r="O22" s="23"/>
    </row>
    <row r="23" ht="18.75" customHeight="1" spans="1:15">
      <c r="A23" s="137" t="s">
        <v>109</v>
      </c>
      <c r="B23" s="165" t="s">
        <v>110</v>
      </c>
      <c r="C23" s="23">
        <v>4063953.51</v>
      </c>
      <c r="D23" s="23">
        <v>4063953.51</v>
      </c>
      <c r="E23" s="23">
        <v>3273862.14</v>
      </c>
      <c r="F23" s="23">
        <v>790091.37</v>
      </c>
      <c r="G23" s="23"/>
      <c r="H23" s="23"/>
      <c r="I23" s="23"/>
      <c r="J23" s="23"/>
      <c r="K23" s="23"/>
      <c r="L23" s="23"/>
      <c r="M23" s="23"/>
      <c r="N23" s="23"/>
      <c r="O23" s="23"/>
    </row>
    <row r="24" ht="18.75" customHeight="1" spans="1:15">
      <c r="A24" s="180" t="s">
        <v>111</v>
      </c>
      <c r="B24" s="217" t="s">
        <v>112</v>
      </c>
      <c r="C24" s="23">
        <v>3860514.64</v>
      </c>
      <c r="D24" s="23">
        <v>3860514.64</v>
      </c>
      <c r="E24" s="23">
        <v>3273862.14</v>
      </c>
      <c r="F24" s="23">
        <v>586652.5</v>
      </c>
      <c r="G24" s="23"/>
      <c r="H24" s="23"/>
      <c r="I24" s="23"/>
      <c r="J24" s="23"/>
      <c r="K24" s="23"/>
      <c r="L24" s="23"/>
      <c r="M24" s="23"/>
      <c r="N24" s="23"/>
      <c r="O24" s="23"/>
    </row>
    <row r="25" ht="18.75" customHeight="1" spans="1:15">
      <c r="A25" s="182">
        <v>2130101</v>
      </c>
      <c r="B25" s="218" t="s">
        <v>113</v>
      </c>
      <c r="C25" s="23">
        <v>25000</v>
      </c>
      <c r="D25" s="23">
        <v>25000</v>
      </c>
      <c r="E25" s="23">
        <v>25000</v>
      </c>
      <c r="F25" s="23"/>
      <c r="G25" s="23"/>
      <c r="H25" s="23"/>
      <c r="I25" s="23"/>
      <c r="J25" s="23"/>
      <c r="K25" s="23"/>
      <c r="L25" s="23"/>
      <c r="M25" s="23"/>
      <c r="N25" s="23"/>
      <c r="O25" s="23"/>
    </row>
    <row r="26" ht="18.75" customHeight="1" spans="1:15">
      <c r="A26" s="182">
        <v>2130104</v>
      </c>
      <c r="B26" s="218" t="s">
        <v>114</v>
      </c>
      <c r="C26" s="23">
        <v>3248862.14</v>
      </c>
      <c r="D26" s="23">
        <v>3248862.14</v>
      </c>
      <c r="E26" s="23">
        <v>3248862.14</v>
      </c>
      <c r="F26" s="23"/>
      <c r="G26" s="23"/>
      <c r="H26" s="23"/>
      <c r="I26" s="23"/>
      <c r="J26" s="23"/>
      <c r="K26" s="23"/>
      <c r="L26" s="23"/>
      <c r="M26" s="23"/>
      <c r="N26" s="23"/>
      <c r="O26" s="23"/>
    </row>
    <row r="27" ht="18.75" customHeight="1" spans="1:15">
      <c r="A27" s="182">
        <v>2130114</v>
      </c>
      <c r="B27" s="218" t="s">
        <v>115</v>
      </c>
      <c r="C27" s="23">
        <v>100000</v>
      </c>
      <c r="D27" s="23">
        <v>100000</v>
      </c>
      <c r="E27" s="23"/>
      <c r="F27" s="23">
        <v>100000</v>
      </c>
      <c r="G27" s="23"/>
      <c r="H27" s="23"/>
      <c r="I27" s="23"/>
      <c r="J27" s="23"/>
      <c r="K27" s="23"/>
      <c r="L27" s="23"/>
      <c r="M27" s="23"/>
      <c r="N27" s="23"/>
      <c r="O27" s="23"/>
    </row>
    <row r="28" ht="18.75" customHeight="1" spans="1:15">
      <c r="A28" s="182">
        <v>2130122</v>
      </c>
      <c r="B28" s="218" t="s">
        <v>116</v>
      </c>
      <c r="C28" s="23">
        <v>486652.5</v>
      </c>
      <c r="D28" s="23">
        <v>486652.5</v>
      </c>
      <c r="E28" s="23"/>
      <c r="F28" s="23">
        <v>486652.5</v>
      </c>
      <c r="G28" s="23"/>
      <c r="H28" s="23"/>
      <c r="I28" s="23"/>
      <c r="J28" s="23"/>
      <c r="K28" s="23"/>
      <c r="L28" s="23"/>
      <c r="M28" s="23"/>
      <c r="N28" s="23"/>
      <c r="O28" s="23"/>
    </row>
    <row r="29" ht="18.75" customHeight="1" spans="1:15">
      <c r="A29" s="180" t="s">
        <v>117</v>
      </c>
      <c r="B29" s="217" t="s">
        <v>118</v>
      </c>
      <c r="C29" s="23">
        <v>203438.87</v>
      </c>
      <c r="D29" s="23">
        <v>203438.87</v>
      </c>
      <c r="E29" s="23"/>
      <c r="F29" s="23">
        <v>203438.87</v>
      </c>
      <c r="G29" s="23"/>
      <c r="H29" s="23"/>
      <c r="I29" s="23"/>
      <c r="J29" s="23"/>
      <c r="K29" s="23"/>
      <c r="L29" s="23"/>
      <c r="M29" s="23"/>
      <c r="N29" s="23"/>
      <c r="O29" s="23"/>
    </row>
    <row r="30" ht="18.75" customHeight="1" spans="1:15">
      <c r="A30" s="182">
        <v>2130505</v>
      </c>
      <c r="B30" s="218" t="s">
        <v>119</v>
      </c>
      <c r="C30" s="23">
        <v>203438.87</v>
      </c>
      <c r="D30" s="23">
        <v>203438.87</v>
      </c>
      <c r="E30" s="23"/>
      <c r="F30" s="23">
        <v>203438.87</v>
      </c>
      <c r="G30" s="23"/>
      <c r="H30" s="23"/>
      <c r="I30" s="23"/>
      <c r="J30" s="23"/>
      <c r="K30" s="23"/>
      <c r="L30" s="23"/>
      <c r="M30" s="23"/>
      <c r="N30" s="23"/>
      <c r="O30" s="23"/>
    </row>
    <row r="31" ht="18.75" customHeight="1" spans="1:15">
      <c r="A31" s="137" t="s">
        <v>120</v>
      </c>
      <c r="B31" s="165" t="s">
        <v>121</v>
      </c>
      <c r="C31" s="23">
        <v>307061.28</v>
      </c>
      <c r="D31" s="23">
        <v>307061.28</v>
      </c>
      <c r="E31" s="23">
        <v>307061.28</v>
      </c>
      <c r="F31" s="23"/>
      <c r="G31" s="23"/>
      <c r="H31" s="23"/>
      <c r="I31" s="23"/>
      <c r="J31" s="23"/>
      <c r="K31" s="23"/>
      <c r="L31" s="23"/>
      <c r="M31" s="23"/>
      <c r="N31" s="23"/>
      <c r="O31" s="23"/>
    </row>
    <row r="32" ht="18.75" customHeight="1" spans="1:15">
      <c r="A32" s="180" t="s">
        <v>122</v>
      </c>
      <c r="B32" s="217" t="s">
        <v>123</v>
      </c>
      <c r="C32" s="23">
        <v>307061.28</v>
      </c>
      <c r="D32" s="23">
        <v>307061.28</v>
      </c>
      <c r="E32" s="23">
        <v>307061.28</v>
      </c>
      <c r="F32" s="23"/>
      <c r="G32" s="23"/>
      <c r="H32" s="23"/>
      <c r="I32" s="23"/>
      <c r="J32" s="23"/>
      <c r="K32" s="23"/>
      <c r="L32" s="23"/>
      <c r="M32" s="23"/>
      <c r="N32" s="23"/>
      <c r="O32" s="23"/>
    </row>
    <row r="33" ht="18.75" customHeight="1" spans="1:15">
      <c r="A33" s="182">
        <v>2210201</v>
      </c>
      <c r="B33" s="218" t="s">
        <v>124</v>
      </c>
      <c r="C33" s="23">
        <v>307061.28</v>
      </c>
      <c r="D33" s="23">
        <v>307061.28</v>
      </c>
      <c r="E33" s="23">
        <v>307061.28</v>
      </c>
      <c r="F33" s="23"/>
      <c r="G33" s="23"/>
      <c r="H33" s="23"/>
      <c r="I33" s="23"/>
      <c r="J33" s="23"/>
      <c r="K33" s="23"/>
      <c r="L33" s="23"/>
      <c r="M33" s="23"/>
      <c r="N33" s="23"/>
      <c r="O33" s="23"/>
    </row>
    <row r="34" ht="18.75" customHeight="1" spans="1:15">
      <c r="A34" s="184" t="s">
        <v>125</v>
      </c>
      <c r="B34" s="185" t="s">
        <v>125</v>
      </c>
      <c r="C34" s="23">
        <v>5204069.82</v>
      </c>
      <c r="D34" s="23">
        <v>5174069.82</v>
      </c>
      <c r="E34" s="23">
        <v>4383978.45</v>
      </c>
      <c r="F34" s="23">
        <v>790091.37</v>
      </c>
      <c r="G34" s="23"/>
      <c r="H34" s="23"/>
      <c r="I34" s="23"/>
      <c r="J34" s="23">
        <v>30000</v>
      </c>
      <c r="K34" s="23"/>
      <c r="L34" s="23"/>
      <c r="M34" s="23">
        <v>30000</v>
      </c>
      <c r="N34" s="23"/>
      <c r="O34" s="23"/>
    </row>
  </sheetData>
  <mergeCells count="11">
    <mergeCell ref="A2:O2"/>
    <mergeCell ref="A3:L3"/>
    <mergeCell ref="D4:F4"/>
    <mergeCell ref="J4:O4"/>
    <mergeCell ref="A34:B34"/>
    <mergeCell ref="A4:A5"/>
    <mergeCell ref="B4:B5"/>
    <mergeCell ref="C4:C5"/>
    <mergeCell ref="G4:G5"/>
    <mergeCell ref="H4:H5"/>
    <mergeCell ref="I4:I5"/>
  </mergeCells>
  <printOptions horizontalCentered="1"/>
  <pageMargins left="0.39" right="0.39" top="0.51" bottom="0.51" header="0.31" footer="0.31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6"/>
  <sheetViews>
    <sheetView showZeros="0" workbookViewId="0">
      <selection activeCell="B8" sqref="B8"/>
    </sheetView>
  </sheetViews>
  <sheetFormatPr defaultColWidth="9.14285714285714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ht="15" customHeight="1" spans="1:4">
      <c r="A1" s="1"/>
      <c r="B1" s="1"/>
      <c r="C1" s="1"/>
      <c r="D1" s="39" t="s">
        <v>126</v>
      </c>
    </row>
    <row r="2" ht="36" customHeight="1" spans="1:4">
      <c r="A2" s="5" t="str">
        <f>"2025"&amp;"年部门财政拨款收支预算总表"</f>
        <v>2025年部门财政拨款收支预算总表</v>
      </c>
      <c r="B2" s="163"/>
      <c r="C2" s="163"/>
      <c r="D2" s="163"/>
    </row>
    <row r="3" ht="18.75" customHeight="1" spans="1:4">
      <c r="A3" s="7" t="str">
        <f>"单位名称："&amp;"临沧市临翔区地方产业发展服务中心"</f>
        <v>单位名称：临沧市临翔区地方产业发展服务中心</v>
      </c>
      <c r="B3" s="164"/>
      <c r="C3" s="164"/>
      <c r="D3" s="39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31" t="s">
        <v>4</v>
      </c>
      <c r="B5" s="107" t="str">
        <f>"2025"&amp;"年预算数"</f>
        <v>2025年预算数</v>
      </c>
      <c r="C5" s="31" t="s">
        <v>127</v>
      </c>
      <c r="D5" s="107" t="str">
        <f>"2025"&amp;"年预算数"</f>
        <v>2025年预算数</v>
      </c>
    </row>
    <row r="6" ht="18.75" customHeight="1" spans="1:4">
      <c r="A6" s="33"/>
      <c r="B6" s="18"/>
      <c r="C6" s="33"/>
      <c r="D6" s="18"/>
    </row>
    <row r="7" ht="18.75" customHeight="1" spans="1:4">
      <c r="A7" s="165" t="s">
        <v>128</v>
      </c>
      <c r="B7" s="23">
        <v>4863978.45</v>
      </c>
      <c r="C7" s="22" t="s">
        <v>129</v>
      </c>
      <c r="D7" s="23">
        <v>5174069.82</v>
      </c>
    </row>
    <row r="8" ht="18.75" customHeight="1" spans="1:4">
      <c r="A8" s="166" t="s">
        <v>130</v>
      </c>
      <c r="B8" s="23">
        <v>4863978.45</v>
      </c>
      <c r="C8" s="22" t="s">
        <v>131</v>
      </c>
      <c r="D8" s="23"/>
    </row>
    <row r="9" ht="18.75" customHeight="1" spans="1:4">
      <c r="A9" s="166" t="s">
        <v>132</v>
      </c>
      <c r="B9" s="23"/>
      <c r="C9" s="22" t="s">
        <v>133</v>
      </c>
      <c r="D9" s="23"/>
    </row>
    <row r="10" ht="18.75" customHeight="1" spans="1:4">
      <c r="A10" s="166" t="s">
        <v>134</v>
      </c>
      <c r="B10" s="23"/>
      <c r="C10" s="22" t="s">
        <v>135</v>
      </c>
      <c r="D10" s="23"/>
    </row>
    <row r="11" ht="18.75" customHeight="1" spans="1:4">
      <c r="A11" s="167" t="s">
        <v>136</v>
      </c>
      <c r="B11" s="23">
        <v>310091.37</v>
      </c>
      <c r="C11" s="168" t="s">
        <v>137</v>
      </c>
      <c r="D11" s="23"/>
    </row>
    <row r="12" ht="18.75" customHeight="1" spans="1:4">
      <c r="A12" s="169" t="s">
        <v>130</v>
      </c>
      <c r="B12" s="23">
        <v>310091.37</v>
      </c>
      <c r="C12" s="170" t="s">
        <v>138</v>
      </c>
      <c r="D12" s="23"/>
    </row>
    <row r="13" ht="18.75" customHeight="1" spans="1:4">
      <c r="A13" s="169" t="s">
        <v>132</v>
      </c>
      <c r="B13" s="23"/>
      <c r="C13" s="170" t="s">
        <v>139</v>
      </c>
      <c r="D13" s="23"/>
    </row>
    <row r="14" ht="18.75" customHeight="1" spans="1:4">
      <c r="A14" s="169" t="s">
        <v>134</v>
      </c>
      <c r="B14" s="23"/>
      <c r="C14" s="170" t="s">
        <v>140</v>
      </c>
      <c r="D14" s="23"/>
    </row>
    <row r="15" ht="18.75" customHeight="1" spans="1:4">
      <c r="A15" s="169" t="s">
        <v>26</v>
      </c>
      <c r="B15" s="23"/>
      <c r="C15" s="170" t="s">
        <v>141</v>
      </c>
      <c r="D15" s="23">
        <v>521237.75</v>
      </c>
    </row>
    <row r="16" ht="18.75" customHeight="1" spans="1:4">
      <c r="A16" s="169" t="s">
        <v>26</v>
      </c>
      <c r="B16" s="23" t="s">
        <v>26</v>
      </c>
      <c r="C16" s="170" t="s">
        <v>142</v>
      </c>
      <c r="D16" s="23">
        <v>281817.28</v>
      </c>
    </row>
    <row r="17" ht="18.75" customHeight="1" spans="1:4">
      <c r="A17" s="171" t="s">
        <v>26</v>
      </c>
      <c r="B17" s="23" t="s">
        <v>26</v>
      </c>
      <c r="C17" s="170" t="s">
        <v>143</v>
      </c>
      <c r="D17" s="23"/>
    </row>
    <row r="18" ht="18.75" customHeight="1" spans="1:4">
      <c r="A18" s="171" t="s">
        <v>26</v>
      </c>
      <c r="B18" s="23" t="s">
        <v>26</v>
      </c>
      <c r="C18" s="170" t="s">
        <v>144</v>
      </c>
      <c r="D18" s="23"/>
    </row>
    <row r="19" ht="18.75" customHeight="1" spans="1:4">
      <c r="A19" s="172" t="s">
        <v>26</v>
      </c>
      <c r="B19" s="23" t="s">
        <v>26</v>
      </c>
      <c r="C19" s="170" t="s">
        <v>145</v>
      </c>
      <c r="D19" s="23">
        <v>4063953.51</v>
      </c>
    </row>
    <row r="20" ht="18.75" customHeight="1" spans="1:4">
      <c r="A20" s="172" t="s">
        <v>26</v>
      </c>
      <c r="B20" s="23" t="s">
        <v>26</v>
      </c>
      <c r="C20" s="170" t="s">
        <v>146</v>
      </c>
      <c r="D20" s="23"/>
    </row>
    <row r="21" ht="18.75" customHeight="1" spans="1:4">
      <c r="A21" s="172" t="s">
        <v>26</v>
      </c>
      <c r="B21" s="23" t="s">
        <v>26</v>
      </c>
      <c r="C21" s="170" t="s">
        <v>147</v>
      </c>
      <c r="D21" s="23"/>
    </row>
    <row r="22" ht="18.75" customHeight="1" spans="1:4">
      <c r="A22" s="172" t="s">
        <v>26</v>
      </c>
      <c r="B22" s="23" t="s">
        <v>26</v>
      </c>
      <c r="C22" s="170" t="s">
        <v>148</v>
      </c>
      <c r="D22" s="23"/>
    </row>
    <row r="23" ht="18.75" customHeight="1" spans="1:4">
      <c r="A23" s="172" t="s">
        <v>26</v>
      </c>
      <c r="B23" s="23" t="s">
        <v>26</v>
      </c>
      <c r="C23" s="170" t="s">
        <v>149</v>
      </c>
      <c r="D23" s="23"/>
    </row>
    <row r="24" ht="18.75" customHeight="1" spans="1:4">
      <c r="A24" s="172" t="s">
        <v>26</v>
      </c>
      <c r="B24" s="23" t="s">
        <v>26</v>
      </c>
      <c r="C24" s="170" t="s">
        <v>150</v>
      </c>
      <c r="D24" s="23"/>
    </row>
    <row r="25" ht="18.75" customHeight="1" spans="1:4">
      <c r="A25" s="172" t="s">
        <v>26</v>
      </c>
      <c r="B25" s="23" t="s">
        <v>26</v>
      </c>
      <c r="C25" s="170" t="s">
        <v>151</v>
      </c>
      <c r="D25" s="23"/>
    </row>
    <row r="26" ht="18.75" customHeight="1" spans="1:4">
      <c r="A26" s="172" t="s">
        <v>26</v>
      </c>
      <c r="B26" s="23" t="s">
        <v>26</v>
      </c>
      <c r="C26" s="170" t="s">
        <v>152</v>
      </c>
      <c r="D26" s="23">
        <v>307061.28</v>
      </c>
    </row>
    <row r="27" ht="18.75" customHeight="1" spans="1:4">
      <c r="A27" s="172" t="s">
        <v>26</v>
      </c>
      <c r="B27" s="23" t="s">
        <v>26</v>
      </c>
      <c r="C27" s="170" t="s">
        <v>153</v>
      </c>
      <c r="D27" s="23"/>
    </row>
    <row r="28" ht="18.75" customHeight="1" spans="1:4">
      <c r="A28" s="172" t="s">
        <v>26</v>
      </c>
      <c r="B28" s="23" t="s">
        <v>26</v>
      </c>
      <c r="C28" s="170" t="s">
        <v>154</v>
      </c>
      <c r="D28" s="23"/>
    </row>
    <row r="29" ht="18.75" customHeight="1" spans="1:4">
      <c r="A29" s="172" t="s">
        <v>26</v>
      </c>
      <c r="B29" s="23" t="s">
        <v>26</v>
      </c>
      <c r="C29" s="170" t="s">
        <v>155</v>
      </c>
      <c r="D29" s="23"/>
    </row>
    <row r="30" ht="18.75" customHeight="1" spans="1:4">
      <c r="A30" s="172" t="s">
        <v>26</v>
      </c>
      <c r="B30" s="23" t="s">
        <v>26</v>
      </c>
      <c r="C30" s="170" t="s">
        <v>156</v>
      </c>
      <c r="D30" s="23"/>
    </row>
    <row r="31" ht="18.75" customHeight="1" spans="1:4">
      <c r="A31" s="173" t="s">
        <v>26</v>
      </c>
      <c r="B31" s="23" t="s">
        <v>26</v>
      </c>
      <c r="C31" s="170" t="s">
        <v>157</v>
      </c>
      <c r="D31" s="23"/>
    </row>
    <row r="32" ht="18.75" customHeight="1" spans="1:4">
      <c r="A32" s="173" t="s">
        <v>26</v>
      </c>
      <c r="B32" s="23" t="s">
        <v>26</v>
      </c>
      <c r="C32" s="170" t="s">
        <v>158</v>
      </c>
      <c r="D32" s="23"/>
    </row>
    <row r="33" ht="18.75" customHeight="1" spans="1:4">
      <c r="A33" s="173" t="s">
        <v>26</v>
      </c>
      <c r="B33" s="23" t="s">
        <v>26</v>
      </c>
      <c r="C33" s="170" t="s">
        <v>159</v>
      </c>
      <c r="D33" s="23"/>
    </row>
    <row r="34" ht="18.75" customHeight="1" spans="1:4">
      <c r="A34" s="173"/>
      <c r="B34" s="23"/>
      <c r="C34" s="170" t="s">
        <v>160</v>
      </c>
      <c r="D34" s="23"/>
    </row>
    <row r="35" ht="18.75" customHeight="1" spans="1:4">
      <c r="A35" s="173" t="s">
        <v>26</v>
      </c>
      <c r="B35" s="23" t="s">
        <v>26</v>
      </c>
      <c r="C35" s="170" t="s">
        <v>161</v>
      </c>
      <c r="D35" s="23"/>
    </row>
    <row r="36" ht="18.75" customHeight="1" spans="1:4">
      <c r="A36" s="55" t="s">
        <v>162</v>
      </c>
      <c r="B36" s="174">
        <v>5174069.82</v>
      </c>
      <c r="C36" s="175" t="s">
        <v>52</v>
      </c>
      <c r="D36" s="174">
        <v>5174069.82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31"/>
  <sheetViews>
    <sheetView showZeros="0" workbookViewId="0">
      <selection activeCell="A1" sqref="$A1:$XFD1048576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ht="15" customHeight="1" spans="4:7">
      <c r="D1" s="154"/>
      <c r="F1" s="57"/>
      <c r="G1" s="39" t="s">
        <v>163</v>
      </c>
    </row>
    <row r="2" ht="39" customHeight="1" spans="1:7">
      <c r="A2" s="5" t="str">
        <f>"2025"&amp;"年一般公共预算支出预算表（按功能科目分类）"</f>
        <v>2025年一般公共预算支出预算表（按功能科目分类）</v>
      </c>
      <c r="B2" s="155"/>
      <c r="C2" s="155"/>
      <c r="D2" s="155"/>
      <c r="E2" s="155"/>
      <c r="F2" s="155"/>
      <c r="G2" s="155"/>
    </row>
    <row r="3" ht="18" customHeight="1" spans="1:7">
      <c r="A3" s="156" t="str">
        <f>"单位名称："&amp;"临沧市临翔区地方产业发展服务中心"</f>
        <v>单位名称：临沧市临翔区地方产业发展服务中心</v>
      </c>
      <c r="B3" s="29"/>
      <c r="C3" s="30"/>
      <c r="D3" s="30"/>
      <c r="E3" s="30"/>
      <c r="F3" s="102"/>
      <c r="G3" s="39" t="s">
        <v>1</v>
      </c>
    </row>
    <row r="4" ht="20.25" customHeight="1" spans="1:7">
      <c r="A4" s="157" t="s">
        <v>164</v>
      </c>
      <c r="B4" s="158"/>
      <c r="C4" s="107" t="s">
        <v>56</v>
      </c>
      <c r="D4" s="135" t="s">
        <v>76</v>
      </c>
      <c r="E4" s="13"/>
      <c r="F4" s="14"/>
      <c r="G4" s="127" t="s">
        <v>77</v>
      </c>
    </row>
    <row r="5" ht="20.25" customHeight="1" spans="1:7">
      <c r="A5" s="159" t="s">
        <v>74</v>
      </c>
      <c r="B5" s="159" t="s">
        <v>75</v>
      </c>
      <c r="C5" s="33"/>
      <c r="D5" s="66" t="s">
        <v>58</v>
      </c>
      <c r="E5" s="66" t="s">
        <v>165</v>
      </c>
      <c r="F5" s="66" t="s">
        <v>166</v>
      </c>
      <c r="G5" s="94"/>
    </row>
    <row r="6" ht="19.5" customHeight="1" spans="1:7">
      <c r="A6" s="159" t="s">
        <v>167</v>
      </c>
      <c r="B6" s="159" t="s">
        <v>168</v>
      </c>
      <c r="C6" s="159" t="s">
        <v>169</v>
      </c>
      <c r="D6" s="66">
        <v>4</v>
      </c>
      <c r="E6" s="160" t="s">
        <v>170</v>
      </c>
      <c r="F6" s="160" t="s">
        <v>171</v>
      </c>
      <c r="G6" s="159" t="s">
        <v>172</v>
      </c>
    </row>
    <row r="7" ht="18" customHeight="1" spans="1:7">
      <c r="A7" s="34" t="s">
        <v>91</v>
      </c>
      <c r="B7" s="34" t="s">
        <v>92</v>
      </c>
      <c r="C7" s="23">
        <v>521237.75</v>
      </c>
      <c r="D7" s="23">
        <v>521237.75</v>
      </c>
      <c r="E7" s="23">
        <v>521237.75</v>
      </c>
      <c r="F7" s="23"/>
      <c r="G7" s="23"/>
    </row>
    <row r="8" ht="18" customHeight="1" spans="1:7">
      <c r="A8" s="118" t="s">
        <v>93</v>
      </c>
      <c r="B8" s="118" t="s">
        <v>94</v>
      </c>
      <c r="C8" s="23">
        <v>496646.64</v>
      </c>
      <c r="D8" s="23">
        <v>496646.64</v>
      </c>
      <c r="E8" s="23">
        <v>496646.64</v>
      </c>
      <c r="F8" s="23"/>
      <c r="G8" s="23"/>
    </row>
    <row r="9" ht="18" customHeight="1" spans="1:7">
      <c r="A9" s="119" t="s">
        <v>173</v>
      </c>
      <c r="B9" s="119" t="s">
        <v>95</v>
      </c>
      <c r="C9" s="23">
        <v>87231.6</v>
      </c>
      <c r="D9" s="23">
        <v>87231.6</v>
      </c>
      <c r="E9" s="23">
        <v>87231.6</v>
      </c>
      <c r="F9" s="23"/>
      <c r="G9" s="23"/>
    </row>
    <row r="10" ht="18" customHeight="1" spans="1:7">
      <c r="A10" s="119" t="s">
        <v>174</v>
      </c>
      <c r="B10" s="119" t="s">
        <v>96</v>
      </c>
      <c r="C10" s="23">
        <v>409415.04</v>
      </c>
      <c r="D10" s="23">
        <v>409415.04</v>
      </c>
      <c r="E10" s="23">
        <v>409415.04</v>
      </c>
      <c r="F10" s="23"/>
      <c r="G10" s="23"/>
    </row>
    <row r="11" ht="18" customHeight="1" spans="1:7">
      <c r="A11" s="118" t="s">
        <v>97</v>
      </c>
      <c r="B11" s="118" t="s">
        <v>98</v>
      </c>
      <c r="C11" s="23">
        <v>6679.2</v>
      </c>
      <c r="D11" s="23">
        <v>6679.2</v>
      </c>
      <c r="E11" s="23">
        <v>6679.2</v>
      </c>
      <c r="F11" s="23"/>
      <c r="G11" s="23"/>
    </row>
    <row r="12" ht="18" customHeight="1" spans="1:7">
      <c r="A12" s="119" t="s">
        <v>175</v>
      </c>
      <c r="B12" s="119" t="s">
        <v>99</v>
      </c>
      <c r="C12" s="23">
        <v>6679.2</v>
      </c>
      <c r="D12" s="23">
        <v>6679.2</v>
      </c>
      <c r="E12" s="23">
        <v>6679.2</v>
      </c>
      <c r="F12" s="23"/>
      <c r="G12" s="23"/>
    </row>
    <row r="13" ht="18" customHeight="1" spans="1:7">
      <c r="A13" s="118" t="s">
        <v>100</v>
      </c>
      <c r="B13" s="118" t="s">
        <v>101</v>
      </c>
      <c r="C13" s="23">
        <v>17911.91</v>
      </c>
      <c r="D13" s="23">
        <v>17911.91</v>
      </c>
      <c r="E13" s="23">
        <v>17911.91</v>
      </c>
      <c r="F13" s="23"/>
      <c r="G13" s="23"/>
    </row>
    <row r="14" ht="18" customHeight="1" spans="1:7">
      <c r="A14" s="119" t="s">
        <v>176</v>
      </c>
      <c r="B14" s="119" t="s">
        <v>101</v>
      </c>
      <c r="C14" s="23">
        <v>17911.91</v>
      </c>
      <c r="D14" s="23">
        <v>17911.91</v>
      </c>
      <c r="E14" s="23">
        <v>17911.91</v>
      </c>
      <c r="F14" s="23"/>
      <c r="G14" s="23"/>
    </row>
    <row r="15" ht="18" customHeight="1" spans="1:7">
      <c r="A15" s="34" t="s">
        <v>102</v>
      </c>
      <c r="B15" s="34" t="s">
        <v>103</v>
      </c>
      <c r="C15" s="23">
        <v>281817.28</v>
      </c>
      <c r="D15" s="23">
        <v>281817.28</v>
      </c>
      <c r="E15" s="23">
        <v>281817.28</v>
      </c>
      <c r="F15" s="23"/>
      <c r="G15" s="23"/>
    </row>
    <row r="16" ht="18" customHeight="1" spans="1:7">
      <c r="A16" s="118" t="s">
        <v>104</v>
      </c>
      <c r="B16" s="118" t="s">
        <v>105</v>
      </c>
      <c r="C16" s="23">
        <v>281817.28</v>
      </c>
      <c r="D16" s="23">
        <v>281817.28</v>
      </c>
      <c r="E16" s="23">
        <v>281817.28</v>
      </c>
      <c r="F16" s="23"/>
      <c r="G16" s="23"/>
    </row>
    <row r="17" ht="18" customHeight="1" spans="1:7">
      <c r="A17" s="119" t="s">
        <v>177</v>
      </c>
      <c r="B17" s="119" t="s">
        <v>106</v>
      </c>
      <c r="C17" s="23">
        <v>181677.92</v>
      </c>
      <c r="D17" s="23">
        <v>181677.92</v>
      </c>
      <c r="E17" s="23">
        <v>181677.92</v>
      </c>
      <c r="F17" s="23"/>
      <c r="G17" s="23"/>
    </row>
    <row r="18" ht="18" customHeight="1" spans="1:7">
      <c r="A18" s="119" t="s">
        <v>178</v>
      </c>
      <c r="B18" s="119" t="s">
        <v>107</v>
      </c>
      <c r="C18" s="23">
        <v>87725.67</v>
      </c>
      <c r="D18" s="23">
        <v>87725.67</v>
      </c>
      <c r="E18" s="23">
        <v>87725.67</v>
      </c>
      <c r="F18" s="23"/>
      <c r="G18" s="23"/>
    </row>
    <row r="19" ht="18" customHeight="1" spans="1:7">
      <c r="A19" s="119" t="s">
        <v>179</v>
      </c>
      <c r="B19" s="119" t="s">
        <v>108</v>
      </c>
      <c r="C19" s="23">
        <v>12413.69</v>
      </c>
      <c r="D19" s="23">
        <v>12413.69</v>
      </c>
      <c r="E19" s="23">
        <v>12413.69</v>
      </c>
      <c r="F19" s="23"/>
      <c r="G19" s="23"/>
    </row>
    <row r="20" ht="18" customHeight="1" spans="1:7">
      <c r="A20" s="34" t="s">
        <v>109</v>
      </c>
      <c r="B20" s="34" t="s">
        <v>110</v>
      </c>
      <c r="C20" s="23">
        <v>4063953.51</v>
      </c>
      <c r="D20" s="23">
        <v>3273862.14</v>
      </c>
      <c r="E20" s="23">
        <v>3062844</v>
      </c>
      <c r="F20" s="23">
        <v>211018.14</v>
      </c>
      <c r="G20" s="23">
        <v>790091.37</v>
      </c>
    </row>
    <row r="21" ht="18" customHeight="1" spans="1:7">
      <c r="A21" s="118" t="s">
        <v>111</v>
      </c>
      <c r="B21" s="118" t="s">
        <v>112</v>
      </c>
      <c r="C21" s="23">
        <v>3860514.64</v>
      </c>
      <c r="D21" s="23">
        <v>3273862.14</v>
      </c>
      <c r="E21" s="23">
        <v>3062844</v>
      </c>
      <c r="F21" s="23">
        <v>211018.14</v>
      </c>
      <c r="G21" s="23">
        <v>586652.5</v>
      </c>
    </row>
    <row r="22" ht="18" customHeight="1" spans="1:7">
      <c r="A22" s="119" t="s">
        <v>180</v>
      </c>
      <c r="B22" s="119" t="s">
        <v>113</v>
      </c>
      <c r="C22" s="23">
        <v>25000</v>
      </c>
      <c r="D22" s="23">
        <v>25000</v>
      </c>
      <c r="E22" s="23"/>
      <c r="F22" s="23">
        <v>25000</v>
      </c>
      <c r="G22" s="23"/>
    </row>
    <row r="23" ht="18" customHeight="1" spans="1:7">
      <c r="A23" s="119" t="s">
        <v>181</v>
      </c>
      <c r="B23" s="119" t="s">
        <v>114</v>
      </c>
      <c r="C23" s="23">
        <v>3248862.14</v>
      </c>
      <c r="D23" s="23">
        <v>3248862.14</v>
      </c>
      <c r="E23" s="23">
        <v>3062844</v>
      </c>
      <c r="F23" s="23">
        <v>186018.14</v>
      </c>
      <c r="G23" s="23"/>
    </row>
    <row r="24" ht="18" customHeight="1" spans="1:7">
      <c r="A24" s="119" t="s">
        <v>182</v>
      </c>
      <c r="B24" s="119" t="s">
        <v>115</v>
      </c>
      <c r="C24" s="23">
        <v>100000</v>
      </c>
      <c r="D24" s="23"/>
      <c r="E24" s="23"/>
      <c r="F24" s="23"/>
      <c r="G24" s="23">
        <v>100000</v>
      </c>
    </row>
    <row r="25" ht="18" customHeight="1" spans="1:7">
      <c r="A25" s="119" t="s">
        <v>183</v>
      </c>
      <c r="B25" s="119" t="s">
        <v>116</v>
      </c>
      <c r="C25" s="23">
        <v>486652.5</v>
      </c>
      <c r="D25" s="23"/>
      <c r="E25" s="23"/>
      <c r="F25" s="23"/>
      <c r="G25" s="23">
        <v>486652.5</v>
      </c>
    </row>
    <row r="26" ht="18" customHeight="1" spans="1:7">
      <c r="A26" s="118" t="s">
        <v>117</v>
      </c>
      <c r="B26" s="118" t="s">
        <v>118</v>
      </c>
      <c r="C26" s="23">
        <v>203438.87</v>
      </c>
      <c r="D26" s="23"/>
      <c r="E26" s="23"/>
      <c r="F26" s="23"/>
      <c r="G26" s="23">
        <v>203438.87</v>
      </c>
    </row>
    <row r="27" ht="18" customHeight="1" spans="1:7">
      <c r="A27" s="119" t="s">
        <v>184</v>
      </c>
      <c r="B27" s="119" t="s">
        <v>119</v>
      </c>
      <c r="C27" s="23">
        <v>203438.87</v>
      </c>
      <c r="D27" s="23"/>
      <c r="E27" s="23"/>
      <c r="F27" s="23"/>
      <c r="G27" s="23">
        <v>203438.87</v>
      </c>
    </row>
    <row r="28" ht="18" customHeight="1" spans="1:7">
      <c r="A28" s="34" t="s">
        <v>120</v>
      </c>
      <c r="B28" s="34" t="s">
        <v>121</v>
      </c>
      <c r="C28" s="23">
        <v>307061.28</v>
      </c>
      <c r="D28" s="23">
        <v>307061.28</v>
      </c>
      <c r="E28" s="23">
        <v>307061.28</v>
      </c>
      <c r="F28" s="23"/>
      <c r="G28" s="23"/>
    </row>
    <row r="29" ht="18" customHeight="1" spans="1:7">
      <c r="A29" s="118" t="s">
        <v>122</v>
      </c>
      <c r="B29" s="118" t="s">
        <v>123</v>
      </c>
      <c r="C29" s="23">
        <v>307061.28</v>
      </c>
      <c r="D29" s="23">
        <v>307061.28</v>
      </c>
      <c r="E29" s="23">
        <v>307061.28</v>
      </c>
      <c r="F29" s="23"/>
      <c r="G29" s="23"/>
    </row>
    <row r="30" ht="18" customHeight="1" spans="1:7">
      <c r="A30" s="119" t="s">
        <v>185</v>
      </c>
      <c r="B30" s="119" t="s">
        <v>124</v>
      </c>
      <c r="C30" s="23">
        <v>307061.28</v>
      </c>
      <c r="D30" s="23">
        <v>307061.28</v>
      </c>
      <c r="E30" s="23">
        <v>307061.28</v>
      </c>
      <c r="F30" s="23"/>
      <c r="G30" s="23"/>
    </row>
    <row r="31" ht="18" customHeight="1" spans="1:7">
      <c r="A31" s="161" t="s">
        <v>125</v>
      </c>
      <c r="B31" s="162" t="s">
        <v>125</v>
      </c>
      <c r="C31" s="23">
        <v>5174069.82</v>
      </c>
      <c r="D31" s="23">
        <v>4383978.45</v>
      </c>
      <c r="E31" s="23">
        <v>4172960.31</v>
      </c>
      <c r="F31" s="23">
        <v>211018.14</v>
      </c>
      <c r="G31" s="23">
        <v>790091.37</v>
      </c>
    </row>
  </sheetData>
  <mergeCells count="7">
    <mergeCell ref="A2:G2"/>
    <mergeCell ref="A3:E3"/>
    <mergeCell ref="A4:B4"/>
    <mergeCell ref="D4:F4"/>
    <mergeCell ref="A31:B31"/>
    <mergeCell ref="C4:C5"/>
    <mergeCell ref="G4:G5"/>
  </mergeCells>
  <printOptions horizontalCentered="1"/>
  <pageMargins left="0.39" right="0.39" top="0.58" bottom="0.58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1"/>
  <sheetViews>
    <sheetView showZeros="0" workbookViewId="0">
      <selection activeCell="A1" sqref="A1"/>
    </sheetView>
  </sheetViews>
  <sheetFormatPr defaultColWidth="9.14285714285714" defaultRowHeight="14.25" customHeight="1" outlineLevelCol="6"/>
  <cols>
    <col min="1" max="1" width="23.5714285714286" customWidth="1"/>
    <col min="2" max="7" width="22.847619047619" customWidth="1"/>
  </cols>
  <sheetData>
    <row r="1" ht="15" customHeight="1" spans="1:7">
      <c r="A1" s="144"/>
      <c r="B1" s="145"/>
      <c r="C1" s="146"/>
      <c r="D1" s="62"/>
      <c r="G1" s="87" t="s">
        <v>186</v>
      </c>
    </row>
    <row r="2" ht="39" customHeight="1" spans="1:7">
      <c r="A2" s="133" t="str">
        <f>"2025"&amp;"年“三公”经费支出预算表"</f>
        <v>2025年“三公”经费支出预算表</v>
      </c>
      <c r="B2" s="52"/>
      <c r="C2" s="52"/>
      <c r="D2" s="52"/>
      <c r="E2" s="52"/>
      <c r="F2" s="52"/>
      <c r="G2" s="52"/>
    </row>
    <row r="3" ht="18.75" customHeight="1" spans="1:7">
      <c r="A3" s="41" t="str">
        <f>"单位名称："&amp;"临沧市临翔区地方产业发展服务中心"</f>
        <v>单位名称：临沧市临翔区地方产业发展服务中心</v>
      </c>
      <c r="B3" s="145"/>
      <c r="C3" s="146"/>
      <c r="D3" s="62"/>
      <c r="E3" s="30"/>
      <c r="G3" s="87" t="s">
        <v>187</v>
      </c>
    </row>
    <row r="4" ht="18.75" customHeight="1" spans="1:7">
      <c r="A4" s="10" t="s">
        <v>188</v>
      </c>
      <c r="B4" s="10" t="s">
        <v>189</v>
      </c>
      <c r="C4" s="31" t="s">
        <v>190</v>
      </c>
      <c r="D4" s="12" t="s">
        <v>191</v>
      </c>
      <c r="E4" s="13"/>
      <c r="F4" s="14"/>
      <c r="G4" s="31" t="s">
        <v>192</v>
      </c>
    </row>
    <row r="5" ht="18.75" customHeight="1" spans="1:7">
      <c r="A5" s="17"/>
      <c r="B5" s="147"/>
      <c r="C5" s="33"/>
      <c r="D5" s="66" t="s">
        <v>58</v>
      </c>
      <c r="E5" s="66" t="s">
        <v>193</v>
      </c>
      <c r="F5" s="66" t="s">
        <v>194</v>
      </c>
      <c r="G5" s="33"/>
    </row>
    <row r="6" ht="18.75" customHeight="1" spans="1:7">
      <c r="A6" s="148" t="s">
        <v>56</v>
      </c>
      <c r="B6" s="149">
        <v>1</v>
      </c>
      <c r="C6" s="150">
        <v>2</v>
      </c>
      <c r="D6" s="151">
        <v>3</v>
      </c>
      <c r="E6" s="151">
        <v>4</v>
      </c>
      <c r="F6" s="151">
        <v>5</v>
      </c>
      <c r="G6" s="150">
        <v>6</v>
      </c>
    </row>
    <row r="7" ht="18.75" customHeight="1" spans="1:7">
      <c r="A7" s="148" t="s">
        <v>56</v>
      </c>
      <c r="B7" s="152">
        <v>30000</v>
      </c>
      <c r="C7" s="152"/>
      <c r="D7" s="152">
        <v>25000</v>
      </c>
      <c r="E7" s="152"/>
      <c r="F7" s="152">
        <v>25000</v>
      </c>
      <c r="G7" s="152">
        <v>5000</v>
      </c>
    </row>
    <row r="8" ht="18.75" customHeight="1" spans="1:7">
      <c r="A8" s="153" t="s">
        <v>195</v>
      </c>
      <c r="B8" s="152"/>
      <c r="C8" s="152"/>
      <c r="D8" s="152"/>
      <c r="E8" s="152"/>
      <c r="F8" s="152"/>
      <c r="G8" s="152"/>
    </row>
    <row r="9" ht="18.75" customHeight="1" spans="1:7">
      <c r="A9" s="153" t="s">
        <v>196</v>
      </c>
      <c r="B9" s="152">
        <v>30000</v>
      </c>
      <c r="C9" s="152"/>
      <c r="D9" s="152">
        <v>25000</v>
      </c>
      <c r="E9" s="152"/>
      <c r="F9" s="152">
        <v>25000</v>
      </c>
      <c r="G9" s="152">
        <v>5000</v>
      </c>
    </row>
    <row r="10" ht="18.75" customHeight="1" spans="1:7">
      <c r="A10" s="153" t="s">
        <v>197</v>
      </c>
      <c r="B10" s="152"/>
      <c r="C10" s="152"/>
      <c r="D10" s="152"/>
      <c r="E10" s="152"/>
      <c r="F10" s="152"/>
      <c r="G10" s="152"/>
    </row>
    <row r="11" ht="18.75" customHeight="1" spans="1:7">
      <c r="A11" s="153" t="s">
        <v>198</v>
      </c>
      <c r="B11" s="152"/>
      <c r="C11" s="152"/>
      <c r="D11" s="152"/>
      <c r="E11" s="152"/>
      <c r="F11" s="152"/>
      <c r="G11" s="152"/>
    </row>
  </sheetData>
  <mergeCells count="7">
    <mergeCell ref="A2:G2"/>
    <mergeCell ref="A3:D3"/>
    <mergeCell ref="D4:F4"/>
    <mergeCell ref="A4:A6"/>
    <mergeCell ref="B4:B5"/>
    <mergeCell ref="C4:C5"/>
    <mergeCell ref="G4:G5"/>
  </mergeCells>
  <printOptions horizontalCentered="1"/>
  <pageMargins left="0.39" right="0.39" top="0.58" bottom="0.58" header="0.51" footer="0.5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52"/>
  <sheetViews>
    <sheetView showZeros="0" topLeftCell="A27" workbookViewId="0">
      <selection activeCell="H41" sqref="H41:H46"/>
    </sheetView>
  </sheetViews>
  <sheetFormatPr defaultColWidth="9.14285714285714" defaultRowHeight="14.25" customHeight="1"/>
  <cols>
    <col min="1" max="1" width="32.847619047619" customWidth="1"/>
    <col min="2" max="2" width="25.4190476190476" customWidth="1"/>
    <col min="3" max="3" width="26.5714285714286" customWidth="1"/>
    <col min="4" max="4" width="10.1428571428571" customWidth="1"/>
    <col min="5" max="5" width="28.5904761904762" customWidth="1"/>
    <col min="6" max="6" width="10.2857142857143" customWidth="1"/>
    <col min="7" max="7" width="23" customWidth="1"/>
    <col min="8" max="21" width="19.847619047619" customWidth="1"/>
    <col min="22" max="23" width="20" customWidth="1"/>
  </cols>
  <sheetData>
    <row r="1" ht="15" customHeight="1" spans="2:23">
      <c r="B1" s="131"/>
      <c r="D1" s="132"/>
      <c r="E1" s="132"/>
      <c r="F1" s="132"/>
      <c r="G1" s="132"/>
      <c r="H1" s="67"/>
      <c r="I1" s="67"/>
      <c r="J1" s="67"/>
      <c r="K1" s="67"/>
      <c r="L1" s="67"/>
      <c r="M1" s="67"/>
      <c r="N1" s="30"/>
      <c r="O1" s="30"/>
      <c r="P1" s="30"/>
      <c r="Q1" s="67"/>
      <c r="U1" s="131"/>
      <c r="W1" s="38" t="s">
        <v>199</v>
      </c>
    </row>
    <row r="2" ht="39.75" customHeight="1" spans="1:23">
      <c r="A2" s="133" t="str">
        <f>"2025"&amp;"年部门基本支出预算表"</f>
        <v>2025年部门基本支出预算表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6"/>
      <c r="O2" s="6"/>
      <c r="P2" s="6"/>
      <c r="Q2" s="52"/>
      <c r="R2" s="52"/>
      <c r="S2" s="52"/>
      <c r="T2" s="52"/>
      <c r="U2" s="52"/>
      <c r="V2" s="52"/>
      <c r="W2" s="52"/>
    </row>
    <row r="3" ht="18.75" customHeight="1" spans="1:23">
      <c r="A3" s="7" t="str">
        <f>"单位名称："&amp;"临沧市临翔区地方产业发展服务中心"</f>
        <v>单位名称：临沧市临翔区地方产业发展服务中心</v>
      </c>
      <c r="B3" s="134"/>
      <c r="C3" s="134"/>
      <c r="D3" s="134"/>
      <c r="E3" s="134"/>
      <c r="F3" s="134"/>
      <c r="G3" s="134"/>
      <c r="H3" s="71"/>
      <c r="I3" s="71"/>
      <c r="J3" s="71"/>
      <c r="K3" s="71"/>
      <c r="L3" s="71"/>
      <c r="M3" s="71"/>
      <c r="N3" s="93"/>
      <c r="O3" s="93"/>
      <c r="P3" s="93"/>
      <c r="Q3" s="71"/>
      <c r="U3" s="131"/>
      <c r="W3" s="38" t="s">
        <v>187</v>
      </c>
    </row>
    <row r="4" ht="18" customHeight="1" spans="1:23">
      <c r="A4" s="10" t="s">
        <v>200</v>
      </c>
      <c r="B4" s="10" t="s">
        <v>201</v>
      </c>
      <c r="C4" s="10" t="s">
        <v>202</v>
      </c>
      <c r="D4" s="10" t="s">
        <v>203</v>
      </c>
      <c r="E4" s="10" t="s">
        <v>204</v>
      </c>
      <c r="F4" s="10" t="s">
        <v>205</v>
      </c>
      <c r="G4" s="10" t="s">
        <v>206</v>
      </c>
      <c r="H4" s="135" t="s">
        <v>207</v>
      </c>
      <c r="I4" s="64" t="s">
        <v>207</v>
      </c>
      <c r="J4" s="64"/>
      <c r="K4" s="64"/>
      <c r="L4" s="64"/>
      <c r="M4" s="64"/>
      <c r="N4" s="13"/>
      <c r="O4" s="13"/>
      <c r="P4" s="13"/>
      <c r="Q4" s="74" t="s">
        <v>62</v>
      </c>
      <c r="R4" s="64" t="s">
        <v>79</v>
      </c>
      <c r="S4" s="64"/>
      <c r="T4" s="64"/>
      <c r="U4" s="64"/>
      <c r="V4" s="64"/>
      <c r="W4" s="141"/>
    </row>
    <row r="5" ht="18" customHeight="1" spans="1:23">
      <c r="A5" s="15"/>
      <c r="B5" s="130"/>
      <c r="C5" s="15"/>
      <c r="D5" s="15"/>
      <c r="E5" s="15"/>
      <c r="F5" s="15"/>
      <c r="G5" s="15"/>
      <c r="H5" s="107" t="s">
        <v>208</v>
      </c>
      <c r="I5" s="135" t="s">
        <v>59</v>
      </c>
      <c r="J5" s="64"/>
      <c r="K5" s="64"/>
      <c r="L5" s="64"/>
      <c r="M5" s="141"/>
      <c r="N5" s="12" t="s">
        <v>209</v>
      </c>
      <c r="O5" s="13"/>
      <c r="P5" s="14"/>
      <c r="Q5" s="10" t="s">
        <v>62</v>
      </c>
      <c r="R5" s="135" t="s">
        <v>79</v>
      </c>
      <c r="S5" s="74" t="s">
        <v>65</v>
      </c>
      <c r="T5" s="64" t="s">
        <v>79</v>
      </c>
      <c r="U5" s="74" t="s">
        <v>67</v>
      </c>
      <c r="V5" s="74" t="s">
        <v>68</v>
      </c>
      <c r="W5" s="143" t="s">
        <v>69</v>
      </c>
    </row>
    <row r="6" ht="18.75" customHeight="1" spans="1:23">
      <c r="A6" s="32"/>
      <c r="B6" s="32"/>
      <c r="C6" s="32"/>
      <c r="D6" s="32"/>
      <c r="E6" s="32"/>
      <c r="F6" s="32"/>
      <c r="G6" s="32"/>
      <c r="H6" s="32"/>
      <c r="I6" s="142" t="s">
        <v>210</v>
      </c>
      <c r="J6" s="10" t="s">
        <v>211</v>
      </c>
      <c r="K6" s="10" t="s">
        <v>212</v>
      </c>
      <c r="L6" s="10" t="s">
        <v>213</v>
      </c>
      <c r="M6" s="10" t="s">
        <v>214</v>
      </c>
      <c r="N6" s="10" t="s">
        <v>59</v>
      </c>
      <c r="O6" s="10" t="s">
        <v>60</v>
      </c>
      <c r="P6" s="10" t="s">
        <v>61</v>
      </c>
      <c r="Q6" s="32"/>
      <c r="R6" s="10" t="s">
        <v>58</v>
      </c>
      <c r="S6" s="10" t="s">
        <v>65</v>
      </c>
      <c r="T6" s="10" t="s">
        <v>215</v>
      </c>
      <c r="U6" s="10" t="s">
        <v>67</v>
      </c>
      <c r="V6" s="10" t="s">
        <v>68</v>
      </c>
      <c r="W6" s="10" t="s">
        <v>69</v>
      </c>
    </row>
    <row r="7" ht="37.5" customHeight="1" spans="1:23">
      <c r="A7" s="110"/>
      <c r="B7" s="110"/>
      <c r="C7" s="110"/>
      <c r="D7" s="110"/>
      <c r="E7" s="110"/>
      <c r="F7" s="110"/>
      <c r="G7" s="110"/>
      <c r="H7" s="110"/>
      <c r="I7" s="92"/>
      <c r="J7" s="17" t="s">
        <v>216</v>
      </c>
      <c r="K7" s="17" t="s">
        <v>212</v>
      </c>
      <c r="L7" s="17" t="s">
        <v>213</v>
      </c>
      <c r="M7" s="17" t="s">
        <v>214</v>
      </c>
      <c r="N7" s="17" t="s">
        <v>212</v>
      </c>
      <c r="O7" s="17" t="s">
        <v>213</v>
      </c>
      <c r="P7" s="17" t="s">
        <v>214</v>
      </c>
      <c r="Q7" s="17" t="s">
        <v>62</v>
      </c>
      <c r="R7" s="17" t="s">
        <v>58</v>
      </c>
      <c r="S7" s="17" t="s">
        <v>65</v>
      </c>
      <c r="T7" s="17" t="s">
        <v>215</v>
      </c>
      <c r="U7" s="17" t="s">
        <v>67</v>
      </c>
      <c r="V7" s="17" t="s">
        <v>68</v>
      </c>
      <c r="W7" s="17" t="s">
        <v>69</v>
      </c>
    </row>
    <row r="8" ht="19.5" customHeight="1" spans="1:23">
      <c r="A8" s="136">
        <v>1</v>
      </c>
      <c r="B8" s="136">
        <v>2</v>
      </c>
      <c r="C8" s="136">
        <v>3</v>
      </c>
      <c r="D8" s="136">
        <v>4</v>
      </c>
      <c r="E8" s="136">
        <v>5</v>
      </c>
      <c r="F8" s="136">
        <v>6</v>
      </c>
      <c r="G8" s="136">
        <v>7</v>
      </c>
      <c r="H8" s="136">
        <v>8</v>
      </c>
      <c r="I8" s="136">
        <v>9</v>
      </c>
      <c r="J8" s="136">
        <v>10</v>
      </c>
      <c r="K8" s="136">
        <v>11</v>
      </c>
      <c r="L8" s="136">
        <v>12</v>
      </c>
      <c r="M8" s="136">
        <v>13</v>
      </c>
      <c r="N8" s="136">
        <v>14</v>
      </c>
      <c r="O8" s="136">
        <v>15</v>
      </c>
      <c r="P8" s="136">
        <v>16</v>
      </c>
      <c r="Q8" s="136">
        <v>17</v>
      </c>
      <c r="R8" s="136">
        <v>18</v>
      </c>
      <c r="S8" s="136">
        <v>19</v>
      </c>
      <c r="T8" s="136">
        <v>20</v>
      </c>
      <c r="U8" s="136">
        <v>21</v>
      </c>
      <c r="V8" s="136">
        <v>22</v>
      </c>
      <c r="W8" s="136">
        <v>23</v>
      </c>
    </row>
    <row r="9" ht="21" customHeight="1" spans="1:23">
      <c r="A9" s="137" t="s">
        <v>71</v>
      </c>
      <c r="B9" s="137"/>
      <c r="C9" s="137"/>
      <c r="D9" s="137"/>
      <c r="E9" s="137"/>
      <c r="F9" s="137"/>
      <c r="G9" s="137"/>
      <c r="H9" s="23">
        <v>4383978.45</v>
      </c>
      <c r="I9" s="23">
        <v>4383978.45</v>
      </c>
      <c r="J9" s="23"/>
      <c r="K9" s="23"/>
      <c r="L9" s="23">
        <v>4383978.45</v>
      </c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21" customHeight="1" spans="1:23">
      <c r="A10" s="138" t="s">
        <v>71</v>
      </c>
      <c r="B10" s="21"/>
      <c r="C10" s="21"/>
      <c r="D10" s="21"/>
      <c r="E10" s="21"/>
      <c r="F10" s="21"/>
      <c r="G10" s="21"/>
      <c r="H10" s="23">
        <v>4383978.45</v>
      </c>
      <c r="I10" s="23">
        <v>4383978.45</v>
      </c>
      <c r="J10" s="23"/>
      <c r="K10" s="23"/>
      <c r="L10" s="23">
        <v>4383978.45</v>
      </c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s="120" customFormat="1" ht="21" customHeight="1" spans="1:23">
      <c r="A11" s="125"/>
      <c r="B11" s="123" t="s">
        <v>217</v>
      </c>
      <c r="C11" s="123" t="s">
        <v>218</v>
      </c>
      <c r="D11" s="123" t="s">
        <v>181</v>
      </c>
      <c r="E11" s="123" t="s">
        <v>114</v>
      </c>
      <c r="F11" s="123" t="s">
        <v>219</v>
      </c>
      <c r="G11" s="123" t="s">
        <v>220</v>
      </c>
      <c r="H11" s="129">
        <v>1314804</v>
      </c>
      <c r="I11" s="129">
        <v>1314804</v>
      </c>
      <c r="J11" s="129"/>
      <c r="K11" s="129"/>
      <c r="L11" s="129">
        <v>1314804</v>
      </c>
      <c r="M11" s="129"/>
      <c r="N11" s="129"/>
      <c r="O11" s="129"/>
      <c r="P11" s="129"/>
      <c r="Q11" s="129"/>
      <c r="R11" s="129"/>
      <c r="S11" s="129"/>
      <c r="T11" s="129"/>
      <c r="U11" s="129"/>
      <c r="V11" s="129"/>
      <c r="W11" s="129"/>
    </row>
    <row r="12" s="120" customFormat="1" ht="21" customHeight="1" spans="1:23">
      <c r="A12" s="125"/>
      <c r="B12" s="123" t="s">
        <v>217</v>
      </c>
      <c r="C12" s="123" t="s">
        <v>218</v>
      </c>
      <c r="D12" s="123" t="s">
        <v>181</v>
      </c>
      <c r="E12" s="123" t="s">
        <v>114</v>
      </c>
      <c r="F12" s="123" t="s">
        <v>221</v>
      </c>
      <c r="G12" s="123" t="s">
        <v>222</v>
      </c>
      <c r="H12" s="129">
        <v>90900</v>
      </c>
      <c r="I12" s="129">
        <v>90900</v>
      </c>
      <c r="J12" s="129"/>
      <c r="K12" s="129"/>
      <c r="L12" s="129">
        <v>90900</v>
      </c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</row>
    <row r="13" s="120" customFormat="1" ht="21" customHeight="1" spans="1:23">
      <c r="A13" s="125"/>
      <c r="B13" s="123" t="s">
        <v>217</v>
      </c>
      <c r="C13" s="123" t="s">
        <v>218</v>
      </c>
      <c r="D13" s="123" t="s">
        <v>181</v>
      </c>
      <c r="E13" s="123" t="s">
        <v>114</v>
      </c>
      <c r="F13" s="123">
        <v>30107</v>
      </c>
      <c r="G13" s="123" t="s">
        <v>223</v>
      </c>
      <c r="H13" s="129">
        <v>375660</v>
      </c>
      <c r="I13" s="129">
        <v>375660</v>
      </c>
      <c r="J13" s="129"/>
      <c r="K13" s="129"/>
      <c r="L13" s="129">
        <v>375660</v>
      </c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29"/>
    </row>
    <row r="14" s="120" customFormat="1" ht="21" customHeight="1" spans="1:23">
      <c r="A14" s="125"/>
      <c r="B14" s="123" t="s">
        <v>224</v>
      </c>
      <c r="C14" s="123" t="s">
        <v>225</v>
      </c>
      <c r="D14" s="123" t="s">
        <v>181</v>
      </c>
      <c r="E14" s="123" t="s">
        <v>114</v>
      </c>
      <c r="F14" s="123" t="s">
        <v>226</v>
      </c>
      <c r="G14" s="123" t="s">
        <v>223</v>
      </c>
      <c r="H14" s="129">
        <v>504000</v>
      </c>
      <c r="I14" s="129">
        <v>504000</v>
      </c>
      <c r="J14" s="129"/>
      <c r="K14" s="129"/>
      <c r="L14" s="129">
        <v>504000</v>
      </c>
      <c r="M14" s="129"/>
      <c r="N14" s="129"/>
      <c r="O14" s="129"/>
      <c r="P14" s="129"/>
      <c r="Q14" s="129"/>
      <c r="R14" s="129"/>
      <c r="S14" s="129"/>
      <c r="T14" s="129"/>
      <c r="U14" s="129"/>
      <c r="V14" s="129"/>
      <c r="W14" s="129"/>
    </row>
    <row r="15" s="120" customFormat="1" ht="21" customHeight="1" spans="1:23">
      <c r="A15" s="125"/>
      <c r="B15" s="123" t="s">
        <v>217</v>
      </c>
      <c r="C15" s="123" t="s">
        <v>218</v>
      </c>
      <c r="D15" s="123" t="s">
        <v>181</v>
      </c>
      <c r="E15" s="123" t="s">
        <v>114</v>
      </c>
      <c r="F15" s="123" t="s">
        <v>226</v>
      </c>
      <c r="G15" s="123" t="s">
        <v>223</v>
      </c>
      <c r="H15" s="129">
        <v>777480</v>
      </c>
      <c r="I15" s="129">
        <v>777480</v>
      </c>
      <c r="J15" s="129"/>
      <c r="K15" s="129"/>
      <c r="L15" s="129">
        <v>777480</v>
      </c>
      <c r="M15" s="129"/>
      <c r="N15" s="129"/>
      <c r="O15" s="129"/>
      <c r="P15" s="129"/>
      <c r="Q15" s="129"/>
      <c r="R15" s="129"/>
      <c r="S15" s="129"/>
      <c r="T15" s="129"/>
      <c r="U15" s="129"/>
      <c r="V15" s="129"/>
      <c r="W15" s="129"/>
    </row>
    <row r="16" s="120" customFormat="1" ht="21" customHeight="1" spans="1:23">
      <c r="A16" s="125"/>
      <c r="B16" s="123" t="s">
        <v>227</v>
      </c>
      <c r="C16" s="123" t="s">
        <v>228</v>
      </c>
      <c r="D16" s="123" t="s">
        <v>174</v>
      </c>
      <c r="E16" s="123" t="s">
        <v>96</v>
      </c>
      <c r="F16" s="123">
        <v>30108</v>
      </c>
      <c r="G16" s="123" t="s">
        <v>229</v>
      </c>
      <c r="H16" s="129">
        <v>409415.04</v>
      </c>
      <c r="I16" s="129">
        <v>409415.04</v>
      </c>
      <c r="J16" s="129"/>
      <c r="K16" s="129"/>
      <c r="L16" s="129">
        <v>409415.04</v>
      </c>
      <c r="M16" s="129"/>
      <c r="N16" s="129"/>
      <c r="O16" s="129"/>
      <c r="P16" s="129"/>
      <c r="Q16" s="129"/>
      <c r="R16" s="129"/>
      <c r="S16" s="129"/>
      <c r="T16" s="129"/>
      <c r="U16" s="129"/>
      <c r="V16" s="129"/>
      <c r="W16" s="129"/>
    </row>
    <row r="17" s="120" customFormat="1" ht="21" customHeight="1" spans="1:23">
      <c r="A17" s="125"/>
      <c r="B17" s="123" t="s">
        <v>227</v>
      </c>
      <c r="C17" s="123" t="s">
        <v>228</v>
      </c>
      <c r="D17" s="123" t="s">
        <v>174</v>
      </c>
      <c r="E17" s="123" t="s">
        <v>96</v>
      </c>
      <c r="F17" s="123" t="s">
        <v>230</v>
      </c>
      <c r="G17" s="123" t="s">
        <v>229</v>
      </c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29"/>
      <c r="W17" s="129"/>
    </row>
    <row r="18" s="120" customFormat="1" ht="21" customHeight="1" spans="1:23">
      <c r="A18" s="125"/>
      <c r="B18" s="123" t="s">
        <v>227</v>
      </c>
      <c r="C18" s="123" t="s">
        <v>228</v>
      </c>
      <c r="D18" s="123" t="s">
        <v>177</v>
      </c>
      <c r="E18" s="123" t="s">
        <v>106</v>
      </c>
      <c r="F18" s="123">
        <v>30110</v>
      </c>
      <c r="G18" s="123" t="s">
        <v>231</v>
      </c>
      <c r="H18" s="129">
        <v>181677.92</v>
      </c>
      <c r="I18" s="129">
        <v>181677.92</v>
      </c>
      <c r="J18" s="129"/>
      <c r="K18" s="129"/>
      <c r="L18" s="129">
        <v>181677.92</v>
      </c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</row>
    <row r="19" s="120" customFormat="1" ht="21" customHeight="1" spans="1:23">
      <c r="A19" s="125"/>
      <c r="B19" s="123" t="s">
        <v>227</v>
      </c>
      <c r="C19" s="123" t="s">
        <v>228</v>
      </c>
      <c r="D19" s="123" t="s">
        <v>232</v>
      </c>
      <c r="E19" s="123" t="s">
        <v>233</v>
      </c>
      <c r="F19" s="123" t="s">
        <v>234</v>
      </c>
      <c r="G19" s="123" t="s">
        <v>231</v>
      </c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  <c r="W19" s="129"/>
    </row>
    <row r="20" s="120" customFormat="1" ht="21" customHeight="1" spans="1:23">
      <c r="A20" s="125"/>
      <c r="B20" s="123" t="s">
        <v>227</v>
      </c>
      <c r="C20" s="123" t="s">
        <v>228</v>
      </c>
      <c r="D20" s="123" t="s">
        <v>178</v>
      </c>
      <c r="E20" s="123" t="s">
        <v>107</v>
      </c>
      <c r="F20" s="123">
        <v>30111</v>
      </c>
      <c r="G20" s="123" t="s">
        <v>235</v>
      </c>
      <c r="H20" s="129">
        <v>76765.32</v>
      </c>
      <c r="I20" s="129">
        <v>76765.32</v>
      </c>
      <c r="J20" s="129"/>
      <c r="K20" s="129"/>
      <c r="L20" s="129">
        <v>76765.32</v>
      </c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</row>
    <row r="21" s="120" customFormat="1" ht="21" customHeight="1" spans="1:23">
      <c r="A21" s="125"/>
      <c r="B21" s="123" t="s">
        <v>227</v>
      </c>
      <c r="C21" s="123" t="s">
        <v>228</v>
      </c>
      <c r="D21" s="123" t="s">
        <v>178</v>
      </c>
      <c r="E21" s="123" t="s">
        <v>107</v>
      </c>
      <c r="F21" s="123" t="s">
        <v>236</v>
      </c>
      <c r="G21" s="123" t="s">
        <v>235</v>
      </c>
      <c r="H21" s="129"/>
      <c r="I21" s="129"/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29"/>
      <c r="W21" s="129"/>
    </row>
    <row r="22" s="120" customFormat="1" ht="21" customHeight="1" spans="1:23">
      <c r="A22" s="125"/>
      <c r="B22" s="123" t="s">
        <v>227</v>
      </c>
      <c r="C22" s="123" t="s">
        <v>228</v>
      </c>
      <c r="D22" s="123" t="s">
        <v>178</v>
      </c>
      <c r="E22" s="123" t="s">
        <v>107</v>
      </c>
      <c r="F22" s="123" t="s">
        <v>236</v>
      </c>
      <c r="G22" s="123" t="s">
        <v>235</v>
      </c>
      <c r="H22" s="129">
        <v>10960.35</v>
      </c>
      <c r="I22" s="129">
        <v>10960.35</v>
      </c>
      <c r="J22" s="129"/>
      <c r="K22" s="129"/>
      <c r="L22" s="129">
        <v>10960.35</v>
      </c>
      <c r="M22" s="129"/>
      <c r="N22" s="129"/>
      <c r="O22" s="129"/>
      <c r="P22" s="129"/>
      <c r="Q22" s="129"/>
      <c r="R22" s="129"/>
      <c r="S22" s="129"/>
      <c r="T22" s="129"/>
      <c r="U22" s="129"/>
      <c r="V22" s="129"/>
      <c r="W22" s="129"/>
    </row>
    <row r="23" s="120" customFormat="1" ht="21" customHeight="1" spans="1:23">
      <c r="A23" s="125"/>
      <c r="B23" s="123" t="s">
        <v>227</v>
      </c>
      <c r="C23" s="123" t="s">
        <v>228</v>
      </c>
      <c r="D23" s="123" t="s">
        <v>178</v>
      </c>
      <c r="E23" s="123" t="s">
        <v>107</v>
      </c>
      <c r="F23" s="123" t="s">
        <v>236</v>
      </c>
      <c r="G23" s="123" t="s">
        <v>235</v>
      </c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</row>
    <row r="24" s="120" customFormat="1" ht="21" customHeight="1" spans="1:23">
      <c r="A24" s="125"/>
      <c r="B24" s="123" t="s">
        <v>227</v>
      </c>
      <c r="C24" s="123" t="s">
        <v>228</v>
      </c>
      <c r="D24" s="123" t="s">
        <v>179</v>
      </c>
      <c r="E24" s="123" t="s">
        <v>108</v>
      </c>
      <c r="F24" s="123">
        <v>30112</v>
      </c>
      <c r="G24" s="123" t="s">
        <v>237</v>
      </c>
      <c r="H24" s="129">
        <v>6384</v>
      </c>
      <c r="I24" s="129">
        <v>6384</v>
      </c>
      <c r="J24" s="129"/>
      <c r="K24" s="129"/>
      <c r="L24" s="129">
        <v>6384</v>
      </c>
      <c r="M24" s="129"/>
      <c r="N24" s="129"/>
      <c r="O24" s="129"/>
      <c r="P24" s="129"/>
      <c r="Q24" s="129"/>
      <c r="R24" s="129"/>
      <c r="S24" s="129"/>
      <c r="T24" s="129"/>
      <c r="U24" s="129"/>
      <c r="V24" s="129"/>
      <c r="W24" s="129"/>
    </row>
    <row r="25" s="120" customFormat="1" ht="21" customHeight="1" spans="1:23">
      <c r="A25" s="125"/>
      <c r="B25" s="123" t="s">
        <v>227</v>
      </c>
      <c r="C25" s="123" t="s">
        <v>228</v>
      </c>
      <c r="D25" s="123" t="s">
        <v>176</v>
      </c>
      <c r="E25" s="123" t="s">
        <v>101</v>
      </c>
      <c r="F25" s="123" t="s">
        <v>238</v>
      </c>
      <c r="G25" s="123" t="s">
        <v>237</v>
      </c>
      <c r="H25" s="129">
        <v>17911.91</v>
      </c>
      <c r="I25" s="129">
        <v>17911.91</v>
      </c>
      <c r="J25" s="129"/>
      <c r="K25" s="129"/>
      <c r="L25" s="129">
        <v>17911.91</v>
      </c>
      <c r="M25" s="129"/>
      <c r="N25" s="129"/>
      <c r="O25" s="129"/>
      <c r="P25" s="129"/>
      <c r="Q25" s="129"/>
      <c r="R25" s="129"/>
      <c r="S25" s="129"/>
      <c r="T25" s="129"/>
      <c r="U25" s="129"/>
      <c r="V25" s="129"/>
      <c r="W25" s="129"/>
    </row>
    <row r="26" s="120" customFormat="1" ht="21" customHeight="1" spans="1:23">
      <c r="A26" s="125"/>
      <c r="B26" s="123" t="s">
        <v>227</v>
      </c>
      <c r="C26" s="123" t="s">
        <v>228</v>
      </c>
      <c r="D26" s="123" t="s">
        <v>179</v>
      </c>
      <c r="E26" s="123" t="s">
        <v>108</v>
      </c>
      <c r="F26" s="123" t="s">
        <v>238</v>
      </c>
      <c r="G26" s="123" t="s">
        <v>237</v>
      </c>
      <c r="H26" s="129">
        <v>5117.69</v>
      </c>
      <c r="I26" s="129">
        <v>5117.69</v>
      </c>
      <c r="J26" s="129"/>
      <c r="K26" s="129"/>
      <c r="L26" s="129">
        <v>5117.69</v>
      </c>
      <c r="M26" s="129"/>
      <c r="N26" s="129"/>
      <c r="O26" s="129"/>
      <c r="P26" s="129"/>
      <c r="Q26" s="129"/>
      <c r="R26" s="129"/>
      <c r="S26" s="129"/>
      <c r="T26" s="129"/>
      <c r="U26" s="129"/>
      <c r="V26" s="129"/>
      <c r="W26" s="129"/>
    </row>
    <row r="27" s="120" customFormat="1" ht="21" customHeight="1" spans="1:23">
      <c r="A27" s="125"/>
      <c r="B27" s="123" t="s">
        <v>227</v>
      </c>
      <c r="C27" s="123" t="s">
        <v>228</v>
      </c>
      <c r="D27" s="123" t="s">
        <v>179</v>
      </c>
      <c r="E27" s="123" t="s">
        <v>108</v>
      </c>
      <c r="F27" s="123" t="s">
        <v>238</v>
      </c>
      <c r="G27" s="123" t="s">
        <v>237</v>
      </c>
      <c r="H27" s="129"/>
      <c r="I27" s="129"/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29"/>
      <c r="W27" s="129"/>
    </row>
    <row r="28" s="120" customFormat="1" ht="21" customHeight="1" spans="1:23">
      <c r="A28" s="125"/>
      <c r="B28" s="123" t="s">
        <v>227</v>
      </c>
      <c r="C28" s="123" t="s">
        <v>228</v>
      </c>
      <c r="D28" s="123" t="s">
        <v>179</v>
      </c>
      <c r="E28" s="123" t="s">
        <v>108</v>
      </c>
      <c r="F28" s="123" t="s">
        <v>238</v>
      </c>
      <c r="G28" s="123" t="s">
        <v>237</v>
      </c>
      <c r="H28" s="129">
        <v>912</v>
      </c>
      <c r="I28" s="129">
        <v>912</v>
      </c>
      <c r="J28" s="129"/>
      <c r="K28" s="129"/>
      <c r="L28" s="129">
        <v>912</v>
      </c>
      <c r="M28" s="129"/>
      <c r="N28" s="129"/>
      <c r="O28" s="129"/>
      <c r="P28" s="129"/>
      <c r="Q28" s="129"/>
      <c r="R28" s="129"/>
      <c r="S28" s="129"/>
      <c r="T28" s="129"/>
      <c r="U28" s="129"/>
      <c r="V28" s="129"/>
      <c r="W28" s="129"/>
    </row>
    <row r="29" s="120" customFormat="1" ht="21" customHeight="1" spans="1:23">
      <c r="A29" s="125"/>
      <c r="B29" s="123" t="s">
        <v>227</v>
      </c>
      <c r="C29" s="123" t="s">
        <v>228</v>
      </c>
      <c r="D29" s="123" t="s">
        <v>176</v>
      </c>
      <c r="E29" s="123" t="s">
        <v>101</v>
      </c>
      <c r="F29" s="123" t="s">
        <v>238</v>
      </c>
      <c r="G29" s="123" t="s">
        <v>237</v>
      </c>
      <c r="H29" s="129"/>
      <c r="I29" s="129"/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129"/>
    </row>
    <row r="30" s="120" customFormat="1" ht="21" customHeight="1" spans="1:23">
      <c r="A30" s="125"/>
      <c r="B30" s="123" t="s">
        <v>227</v>
      </c>
      <c r="C30" s="123" t="s">
        <v>228</v>
      </c>
      <c r="D30" s="123" t="s">
        <v>179</v>
      </c>
      <c r="E30" s="123" t="s">
        <v>108</v>
      </c>
      <c r="F30" s="123" t="s">
        <v>238</v>
      </c>
      <c r="G30" s="123" t="s">
        <v>237</v>
      </c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  <c r="W30" s="129"/>
    </row>
    <row r="31" s="120" customFormat="1" ht="21" customHeight="1" spans="1:23">
      <c r="A31" s="125"/>
      <c r="B31" s="123" t="s">
        <v>227</v>
      </c>
      <c r="C31" s="123" t="s">
        <v>228</v>
      </c>
      <c r="D31" s="123" t="s">
        <v>179</v>
      </c>
      <c r="E31" s="123" t="s">
        <v>108</v>
      </c>
      <c r="F31" s="123" t="s">
        <v>238</v>
      </c>
      <c r="G31" s="123" t="s">
        <v>237</v>
      </c>
      <c r="H31" s="129"/>
      <c r="I31" s="129"/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29"/>
      <c r="W31" s="129"/>
    </row>
    <row r="32" s="120" customFormat="1" ht="21" customHeight="1" spans="1:23">
      <c r="A32" s="125"/>
      <c r="B32" s="123" t="s">
        <v>239</v>
      </c>
      <c r="C32" s="123" t="s">
        <v>124</v>
      </c>
      <c r="D32" s="123" t="s">
        <v>185</v>
      </c>
      <c r="E32" s="123" t="s">
        <v>124</v>
      </c>
      <c r="F32" s="123">
        <v>30113</v>
      </c>
      <c r="G32" s="123" t="s">
        <v>124</v>
      </c>
      <c r="H32" s="129">
        <v>307061.28</v>
      </c>
      <c r="I32" s="129">
        <v>307061.28</v>
      </c>
      <c r="J32" s="129"/>
      <c r="K32" s="129"/>
      <c r="L32" s="129">
        <v>307061.28</v>
      </c>
      <c r="M32" s="129"/>
      <c r="N32" s="129"/>
      <c r="O32" s="129"/>
      <c r="P32" s="129"/>
      <c r="Q32" s="129"/>
      <c r="R32" s="129"/>
      <c r="S32" s="129"/>
      <c r="T32" s="129"/>
      <c r="U32" s="129"/>
      <c r="V32" s="129"/>
      <c r="W32" s="129"/>
    </row>
    <row r="33" s="120" customFormat="1" ht="21" customHeight="1" spans="1:23">
      <c r="A33" s="125"/>
      <c r="B33" s="123" t="s">
        <v>239</v>
      </c>
      <c r="C33" s="123" t="s">
        <v>124</v>
      </c>
      <c r="D33" s="123" t="s">
        <v>185</v>
      </c>
      <c r="E33" s="123" t="s">
        <v>124</v>
      </c>
      <c r="F33" s="123" t="s">
        <v>240</v>
      </c>
      <c r="G33" s="123" t="s">
        <v>124</v>
      </c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</row>
    <row r="34" s="120" customFormat="1" ht="21" customHeight="1" spans="1:23">
      <c r="A34" s="125"/>
      <c r="B34" s="123" t="s">
        <v>241</v>
      </c>
      <c r="C34" s="123" t="s">
        <v>242</v>
      </c>
      <c r="D34" s="123" t="s">
        <v>181</v>
      </c>
      <c r="E34" s="123" t="s">
        <v>114</v>
      </c>
      <c r="F34" s="123" t="s">
        <v>243</v>
      </c>
      <c r="G34" s="123" t="s">
        <v>244</v>
      </c>
      <c r="H34" s="129">
        <v>28100</v>
      </c>
      <c r="I34" s="129">
        <v>28100</v>
      </c>
      <c r="J34" s="129"/>
      <c r="K34" s="129"/>
      <c r="L34" s="129">
        <v>28100</v>
      </c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</row>
    <row r="35" s="120" customFormat="1" ht="21" customHeight="1" spans="1:23">
      <c r="A35" s="125"/>
      <c r="B35" s="123" t="s">
        <v>241</v>
      </c>
      <c r="C35" s="123" t="s">
        <v>242</v>
      </c>
      <c r="D35" s="123" t="s">
        <v>181</v>
      </c>
      <c r="E35" s="123" t="s">
        <v>114</v>
      </c>
      <c r="F35" s="123" t="s">
        <v>245</v>
      </c>
      <c r="G35" s="123" t="s">
        <v>246</v>
      </c>
      <c r="H35" s="129">
        <v>15360</v>
      </c>
      <c r="I35" s="129">
        <v>15360</v>
      </c>
      <c r="J35" s="129"/>
      <c r="K35" s="129"/>
      <c r="L35" s="129">
        <v>15360</v>
      </c>
      <c r="M35" s="129"/>
      <c r="N35" s="129"/>
      <c r="O35" s="129"/>
      <c r="P35" s="129"/>
      <c r="Q35" s="129"/>
      <c r="R35" s="129"/>
      <c r="S35" s="129"/>
      <c r="T35" s="129"/>
      <c r="U35" s="129"/>
      <c r="V35" s="129"/>
      <c r="W35" s="129"/>
    </row>
    <row r="36" s="120" customFormat="1" ht="21" customHeight="1" spans="1:23">
      <c r="A36" s="125"/>
      <c r="B36" s="123" t="s">
        <v>241</v>
      </c>
      <c r="C36" s="123" t="s">
        <v>242</v>
      </c>
      <c r="D36" s="123" t="s">
        <v>181</v>
      </c>
      <c r="E36" s="123" t="s">
        <v>114</v>
      </c>
      <c r="F36" s="123">
        <v>30209</v>
      </c>
      <c r="G36" s="123" t="s">
        <v>247</v>
      </c>
      <c r="H36" s="129">
        <v>27600</v>
      </c>
      <c r="I36" s="129">
        <v>27600</v>
      </c>
      <c r="J36" s="129"/>
      <c r="K36" s="129"/>
      <c r="L36" s="129">
        <v>27600</v>
      </c>
      <c r="M36" s="129"/>
      <c r="N36" s="129"/>
      <c r="O36" s="129"/>
      <c r="P36" s="129"/>
      <c r="Q36" s="129"/>
      <c r="R36" s="129"/>
      <c r="S36" s="129"/>
      <c r="T36" s="129"/>
      <c r="U36" s="129"/>
      <c r="V36" s="129"/>
      <c r="W36" s="129"/>
    </row>
    <row r="37" s="120" customFormat="1" ht="21" customHeight="1" spans="1:23">
      <c r="A37" s="125"/>
      <c r="B37" s="123" t="s">
        <v>248</v>
      </c>
      <c r="C37" s="123" t="s">
        <v>249</v>
      </c>
      <c r="D37" s="123" t="s">
        <v>181</v>
      </c>
      <c r="E37" s="123" t="s">
        <v>114</v>
      </c>
      <c r="F37" s="123">
        <v>30217</v>
      </c>
      <c r="G37" s="123" t="s">
        <v>192</v>
      </c>
      <c r="H37" s="129">
        <v>5000</v>
      </c>
      <c r="I37" s="129">
        <v>5000</v>
      </c>
      <c r="J37" s="129"/>
      <c r="K37" s="129"/>
      <c r="L37" s="129">
        <v>5000</v>
      </c>
      <c r="M37" s="129"/>
      <c r="N37" s="129"/>
      <c r="O37" s="129"/>
      <c r="P37" s="129"/>
      <c r="Q37" s="129"/>
      <c r="R37" s="129"/>
      <c r="S37" s="129"/>
      <c r="T37" s="129"/>
      <c r="U37" s="129"/>
      <c r="V37" s="129"/>
      <c r="W37" s="129"/>
    </row>
    <row r="38" s="120" customFormat="1" ht="21" customHeight="1" spans="1:23">
      <c r="A38" s="125"/>
      <c r="B38" s="123" t="s">
        <v>241</v>
      </c>
      <c r="C38" s="123" t="s">
        <v>242</v>
      </c>
      <c r="D38" s="123" t="s">
        <v>181</v>
      </c>
      <c r="E38" s="123" t="s">
        <v>114</v>
      </c>
      <c r="F38" s="123">
        <v>30227</v>
      </c>
      <c r="G38" s="123" t="s">
        <v>250</v>
      </c>
      <c r="H38" s="129">
        <v>19000</v>
      </c>
      <c r="I38" s="129">
        <v>19000</v>
      </c>
      <c r="J38" s="129"/>
      <c r="K38" s="129"/>
      <c r="L38" s="129">
        <v>19000</v>
      </c>
      <c r="M38" s="129"/>
      <c r="N38" s="129"/>
      <c r="O38" s="129"/>
      <c r="P38" s="129"/>
      <c r="Q38" s="129"/>
      <c r="R38" s="129"/>
      <c r="S38" s="129"/>
      <c r="T38" s="129"/>
      <c r="U38" s="129"/>
      <c r="V38" s="129"/>
      <c r="W38" s="129"/>
    </row>
    <row r="39" ht="21" customHeight="1" spans="1:23">
      <c r="A39" s="25"/>
      <c r="B39" s="21" t="s">
        <v>241</v>
      </c>
      <c r="C39" s="21" t="s">
        <v>242</v>
      </c>
      <c r="D39" s="21" t="s">
        <v>181</v>
      </c>
      <c r="E39" s="21" t="s">
        <v>114</v>
      </c>
      <c r="F39" s="21" t="s">
        <v>251</v>
      </c>
      <c r="G39" s="21" t="s">
        <v>252</v>
      </c>
      <c r="H39" s="23">
        <v>35400</v>
      </c>
      <c r="I39" s="23">
        <v>35400</v>
      </c>
      <c r="J39" s="23"/>
      <c r="K39" s="23"/>
      <c r="L39" s="23">
        <v>35400</v>
      </c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</row>
    <row r="40" ht="21" customHeight="1" spans="1:23">
      <c r="A40" s="25"/>
      <c r="B40" s="21" t="s">
        <v>241</v>
      </c>
      <c r="C40" s="21" t="s">
        <v>242</v>
      </c>
      <c r="D40" s="21" t="s">
        <v>181</v>
      </c>
      <c r="E40" s="21" t="s">
        <v>114</v>
      </c>
      <c r="F40" s="21" t="s">
        <v>253</v>
      </c>
      <c r="G40" s="21" t="s">
        <v>254</v>
      </c>
      <c r="H40" s="23">
        <v>9540</v>
      </c>
      <c r="I40" s="23">
        <v>9540</v>
      </c>
      <c r="J40" s="23"/>
      <c r="K40" s="23"/>
      <c r="L40" s="23">
        <v>9540</v>
      </c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</row>
    <row r="41" s="120" customFormat="1" ht="21" customHeight="1" spans="1:23">
      <c r="A41" s="125"/>
      <c r="B41" s="123" t="s">
        <v>255</v>
      </c>
      <c r="C41" s="123" t="s">
        <v>256</v>
      </c>
      <c r="D41" s="123" t="s">
        <v>181</v>
      </c>
      <c r="E41" s="123" t="s">
        <v>114</v>
      </c>
      <c r="F41" s="123">
        <v>30228</v>
      </c>
      <c r="G41" s="123" t="s">
        <v>256</v>
      </c>
      <c r="H41" s="129">
        <v>26296.08</v>
      </c>
      <c r="I41" s="129">
        <v>26296.08</v>
      </c>
      <c r="J41" s="129"/>
      <c r="K41" s="129"/>
      <c r="L41" s="129">
        <v>26296.08</v>
      </c>
      <c r="M41" s="129"/>
      <c r="N41" s="129"/>
      <c r="O41" s="129"/>
      <c r="P41" s="129"/>
      <c r="Q41" s="129"/>
      <c r="R41" s="129"/>
      <c r="S41" s="129"/>
      <c r="T41" s="129"/>
      <c r="U41" s="129"/>
      <c r="V41" s="129"/>
      <c r="W41" s="129"/>
    </row>
    <row r="42" s="120" customFormat="1" ht="21" customHeight="1" spans="1:23">
      <c r="A42" s="125"/>
      <c r="B42" s="123" t="s">
        <v>257</v>
      </c>
      <c r="C42" s="123" t="s">
        <v>258</v>
      </c>
      <c r="D42" s="123" t="s">
        <v>173</v>
      </c>
      <c r="E42" s="123" t="s">
        <v>95</v>
      </c>
      <c r="F42" s="123" t="s">
        <v>259</v>
      </c>
      <c r="G42" s="123" t="s">
        <v>258</v>
      </c>
      <c r="H42" s="129"/>
      <c r="I42" s="129"/>
      <c r="J42" s="129"/>
      <c r="K42" s="129"/>
      <c r="L42" s="129"/>
      <c r="M42" s="129"/>
      <c r="N42" s="129"/>
      <c r="O42" s="129"/>
      <c r="P42" s="129"/>
      <c r="Q42" s="129"/>
      <c r="R42" s="129"/>
      <c r="S42" s="129"/>
      <c r="T42" s="129"/>
      <c r="U42" s="129"/>
      <c r="V42" s="129"/>
      <c r="W42" s="129"/>
    </row>
    <row r="43" s="120" customFormat="1" ht="21" customHeight="1" spans="1:23">
      <c r="A43" s="125"/>
      <c r="B43" s="123" t="s">
        <v>257</v>
      </c>
      <c r="C43" s="123" t="s">
        <v>258</v>
      </c>
      <c r="D43" s="123" t="s">
        <v>181</v>
      </c>
      <c r="E43" s="123" t="s">
        <v>114</v>
      </c>
      <c r="F43" s="123" t="s">
        <v>259</v>
      </c>
      <c r="G43" s="123" t="s">
        <v>258</v>
      </c>
      <c r="H43" s="129"/>
      <c r="I43" s="129"/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29"/>
      <c r="W43" s="129"/>
    </row>
    <row r="44" s="120" customFormat="1" ht="21" customHeight="1" spans="1:23">
      <c r="A44" s="125"/>
      <c r="B44" s="123" t="s">
        <v>257</v>
      </c>
      <c r="C44" s="123" t="s">
        <v>258</v>
      </c>
      <c r="D44" s="123" t="s">
        <v>173</v>
      </c>
      <c r="E44" s="123" t="s">
        <v>95</v>
      </c>
      <c r="F44" s="123" t="s">
        <v>259</v>
      </c>
      <c r="G44" s="123" t="s">
        <v>258</v>
      </c>
      <c r="H44" s="129"/>
      <c r="I44" s="129"/>
      <c r="J44" s="129"/>
      <c r="K44" s="129"/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29"/>
      <c r="W44" s="129"/>
    </row>
    <row r="45" s="120" customFormat="1" ht="21" customHeight="1" spans="1:23">
      <c r="A45" s="125"/>
      <c r="B45" s="123" t="s">
        <v>257</v>
      </c>
      <c r="C45" s="123" t="s">
        <v>258</v>
      </c>
      <c r="D45" s="123" t="s">
        <v>181</v>
      </c>
      <c r="E45" s="123" t="s">
        <v>114</v>
      </c>
      <c r="F45" s="123">
        <v>30229</v>
      </c>
      <c r="G45" s="123" t="s">
        <v>258</v>
      </c>
      <c r="H45" s="129">
        <v>19722.06</v>
      </c>
      <c r="I45" s="129">
        <v>19722.06</v>
      </c>
      <c r="J45" s="129"/>
      <c r="K45" s="129"/>
      <c r="L45" s="129">
        <v>19722.06</v>
      </c>
      <c r="M45" s="129"/>
      <c r="N45" s="129"/>
      <c r="O45" s="129"/>
      <c r="P45" s="129"/>
      <c r="Q45" s="129"/>
      <c r="R45" s="129"/>
      <c r="S45" s="129"/>
      <c r="T45" s="129"/>
      <c r="U45" s="129"/>
      <c r="V45" s="129"/>
      <c r="W45" s="129"/>
    </row>
    <row r="46" s="120" customFormat="1" ht="21" customHeight="1" spans="1:23">
      <c r="A46" s="125"/>
      <c r="B46" s="123" t="s">
        <v>260</v>
      </c>
      <c r="C46" s="123" t="s">
        <v>261</v>
      </c>
      <c r="D46" s="123" t="s">
        <v>180</v>
      </c>
      <c r="E46" s="123" t="s">
        <v>113</v>
      </c>
      <c r="F46" s="123">
        <v>30231</v>
      </c>
      <c r="G46" s="123" t="s">
        <v>261</v>
      </c>
      <c r="H46" s="129">
        <v>25000</v>
      </c>
      <c r="I46" s="129">
        <v>25000</v>
      </c>
      <c r="J46" s="129"/>
      <c r="K46" s="129"/>
      <c r="L46" s="129">
        <v>25000</v>
      </c>
      <c r="M46" s="129"/>
      <c r="N46" s="129"/>
      <c r="O46" s="129"/>
      <c r="P46" s="129"/>
      <c r="Q46" s="129"/>
      <c r="R46" s="129"/>
      <c r="S46" s="129"/>
      <c r="T46" s="129"/>
      <c r="U46" s="129"/>
      <c r="V46" s="129"/>
      <c r="W46" s="129"/>
    </row>
    <row r="47" s="120" customFormat="1" ht="21" customHeight="1" spans="1:23">
      <c r="A47" s="125"/>
      <c r="B47" s="123" t="s">
        <v>262</v>
      </c>
      <c r="C47" s="123" t="s">
        <v>263</v>
      </c>
      <c r="D47" s="123" t="s">
        <v>173</v>
      </c>
      <c r="E47" s="123" t="s">
        <v>95</v>
      </c>
      <c r="F47" s="123" t="s">
        <v>264</v>
      </c>
      <c r="G47" s="123" t="s">
        <v>265</v>
      </c>
      <c r="H47" s="129">
        <v>87231.6</v>
      </c>
      <c r="I47" s="129">
        <v>87231.6</v>
      </c>
      <c r="J47" s="129"/>
      <c r="K47" s="129"/>
      <c r="L47" s="129">
        <v>87231.6</v>
      </c>
      <c r="M47" s="129"/>
      <c r="N47" s="129"/>
      <c r="O47" s="129"/>
      <c r="P47" s="129"/>
      <c r="Q47" s="129"/>
      <c r="R47" s="129"/>
      <c r="S47" s="129"/>
      <c r="T47" s="129"/>
      <c r="U47" s="129"/>
      <c r="V47" s="129"/>
      <c r="W47" s="129"/>
    </row>
    <row r="48" s="120" customFormat="1" ht="21" customHeight="1" spans="1:23">
      <c r="A48" s="125"/>
      <c r="B48" s="123" t="s">
        <v>262</v>
      </c>
      <c r="C48" s="123" t="s">
        <v>263</v>
      </c>
      <c r="D48" s="123" t="s">
        <v>181</v>
      </c>
      <c r="E48" s="123" t="s">
        <v>114</v>
      </c>
      <c r="F48" s="123" t="s">
        <v>264</v>
      </c>
      <c r="G48" s="123" t="s">
        <v>265</v>
      </c>
      <c r="H48" s="129"/>
      <c r="I48" s="129"/>
      <c r="J48" s="129"/>
      <c r="K48" s="129"/>
      <c r="L48" s="129"/>
      <c r="M48" s="129"/>
      <c r="N48" s="129"/>
      <c r="O48" s="129"/>
      <c r="P48" s="129"/>
      <c r="Q48" s="129"/>
      <c r="R48" s="129"/>
      <c r="S48" s="129"/>
      <c r="T48" s="129"/>
      <c r="U48" s="129"/>
      <c r="V48" s="129"/>
      <c r="W48" s="129"/>
    </row>
    <row r="49" s="120" customFormat="1" ht="21" customHeight="1" spans="1:23">
      <c r="A49" s="125"/>
      <c r="B49" s="123" t="s">
        <v>266</v>
      </c>
      <c r="C49" s="123" t="s">
        <v>267</v>
      </c>
      <c r="D49" s="123" t="s">
        <v>175</v>
      </c>
      <c r="E49" s="123" t="s">
        <v>99</v>
      </c>
      <c r="F49" s="123" t="s">
        <v>268</v>
      </c>
      <c r="G49" s="123" t="s">
        <v>269</v>
      </c>
      <c r="H49" s="129">
        <v>6679.2</v>
      </c>
      <c r="I49" s="129">
        <v>6679.2</v>
      </c>
      <c r="J49" s="129"/>
      <c r="K49" s="129"/>
      <c r="L49" s="129">
        <v>6679.2</v>
      </c>
      <c r="M49" s="129"/>
      <c r="N49" s="129"/>
      <c r="O49" s="129"/>
      <c r="P49" s="129"/>
      <c r="Q49" s="129"/>
      <c r="R49" s="129"/>
      <c r="S49" s="129"/>
      <c r="T49" s="129"/>
      <c r="U49" s="129"/>
      <c r="V49" s="129"/>
      <c r="W49" s="129"/>
    </row>
    <row r="50" s="120" customFormat="1" ht="21" customHeight="1" spans="1:23">
      <c r="A50" s="125"/>
      <c r="B50" s="123" t="s">
        <v>227</v>
      </c>
      <c r="C50" s="123" t="s">
        <v>228</v>
      </c>
      <c r="D50" s="123" t="s">
        <v>232</v>
      </c>
      <c r="E50" s="123" t="s">
        <v>233</v>
      </c>
      <c r="F50" s="123" t="s">
        <v>270</v>
      </c>
      <c r="G50" s="123" t="s">
        <v>271</v>
      </c>
      <c r="H50" s="129"/>
      <c r="I50" s="129"/>
      <c r="J50" s="129"/>
      <c r="K50" s="129"/>
      <c r="L50" s="129"/>
      <c r="M50" s="129"/>
      <c r="N50" s="129"/>
      <c r="O50" s="129"/>
      <c r="P50" s="129"/>
      <c r="Q50" s="129"/>
      <c r="R50" s="129"/>
      <c r="S50" s="129"/>
      <c r="T50" s="129"/>
      <c r="U50" s="129"/>
      <c r="V50" s="129"/>
      <c r="W50" s="129"/>
    </row>
    <row r="51" s="120" customFormat="1" ht="21" customHeight="1" spans="1:23">
      <c r="A51" s="125"/>
      <c r="B51" s="123" t="s">
        <v>227</v>
      </c>
      <c r="C51" s="123" t="s">
        <v>228</v>
      </c>
      <c r="D51" s="123" t="s">
        <v>177</v>
      </c>
      <c r="E51" s="123" t="s">
        <v>106</v>
      </c>
      <c r="F51" s="123" t="s">
        <v>270</v>
      </c>
      <c r="G51" s="123" t="s">
        <v>271</v>
      </c>
      <c r="H51" s="129"/>
      <c r="I51" s="129"/>
      <c r="J51" s="129"/>
      <c r="K51" s="129"/>
      <c r="L51" s="129"/>
      <c r="M51" s="129"/>
      <c r="N51" s="129"/>
      <c r="O51" s="129"/>
      <c r="P51" s="129"/>
      <c r="Q51" s="129"/>
      <c r="R51" s="129"/>
      <c r="S51" s="129"/>
      <c r="T51" s="129"/>
      <c r="U51" s="129"/>
      <c r="V51" s="129"/>
      <c r="W51" s="129"/>
    </row>
    <row r="52" ht="21" customHeight="1" spans="1:23">
      <c r="A52" s="35" t="s">
        <v>125</v>
      </c>
      <c r="B52" s="139"/>
      <c r="C52" s="139"/>
      <c r="D52" s="139"/>
      <c r="E52" s="139"/>
      <c r="F52" s="139"/>
      <c r="G52" s="140"/>
      <c r="H52" s="23">
        <v>4383978.45</v>
      </c>
      <c r="I52" s="23">
        <v>4383978.45</v>
      </c>
      <c r="J52" s="23"/>
      <c r="K52" s="23"/>
      <c r="L52" s="23">
        <v>4383978.45</v>
      </c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</row>
  </sheetData>
  <mergeCells count="30">
    <mergeCell ref="A2:W2"/>
    <mergeCell ref="A3:G3"/>
    <mergeCell ref="H4:W4"/>
    <mergeCell ref="I5:M5"/>
    <mergeCell ref="N5:P5"/>
    <mergeCell ref="R5:W5"/>
    <mergeCell ref="A52:G52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26"/>
  <sheetViews>
    <sheetView showZeros="0" topLeftCell="D1" workbookViewId="0">
      <selection activeCell="I21" sqref="I21"/>
    </sheetView>
  </sheetViews>
  <sheetFormatPr defaultColWidth="9.14285714285714" defaultRowHeight="14.25" customHeight="1"/>
  <cols>
    <col min="1" max="1" width="12.4190476190476" customWidth="1"/>
    <col min="2" max="2" width="30.4380952380952" customWidth="1"/>
    <col min="3" max="3" width="32.847619047619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857142857143" customWidth="1"/>
  </cols>
  <sheetData>
    <row r="1" ht="15" customHeight="1" spans="1:23">
      <c r="A1" s="1"/>
      <c r="B1" s="3"/>
      <c r="C1" s="1"/>
      <c r="D1" s="1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1"/>
      <c r="S1" s="1"/>
      <c r="T1" s="1"/>
      <c r="U1" s="3"/>
      <c r="V1" s="1"/>
      <c r="W1" s="39" t="s">
        <v>272</v>
      </c>
    </row>
    <row r="2" ht="41.25" customHeight="1" spans="1:23">
      <c r="A2" s="5" t="str">
        <f>"2025"&amp;"年部门项目支出预算表"</f>
        <v>2025年部门项目支出预算表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ht="18.75" customHeight="1" spans="1:23">
      <c r="A3" s="7" t="str">
        <f>"单位名称："&amp;"临沧市临翔区地方产业发展服务中心"</f>
        <v>单位名称：临沧市临翔区地方产业发展服务中心</v>
      </c>
      <c r="B3" s="8"/>
      <c r="C3" s="8"/>
      <c r="D3" s="8"/>
      <c r="E3" s="8"/>
      <c r="F3" s="8"/>
      <c r="G3" s="8"/>
      <c r="H3" s="8"/>
      <c r="I3" s="9"/>
      <c r="J3" s="9"/>
      <c r="K3" s="9"/>
      <c r="L3" s="9"/>
      <c r="M3" s="9"/>
      <c r="N3" s="9"/>
      <c r="O3" s="9"/>
      <c r="P3" s="9"/>
      <c r="Q3" s="9"/>
      <c r="R3" s="1"/>
      <c r="S3" s="1"/>
      <c r="T3" s="1"/>
      <c r="U3" s="3"/>
      <c r="V3" s="1"/>
      <c r="W3" s="39" t="s">
        <v>187</v>
      </c>
    </row>
    <row r="4" ht="18.75" customHeight="1" spans="1:23">
      <c r="A4" s="10" t="s">
        <v>273</v>
      </c>
      <c r="B4" s="11" t="s">
        <v>201</v>
      </c>
      <c r="C4" s="10" t="s">
        <v>202</v>
      </c>
      <c r="D4" s="10" t="s">
        <v>274</v>
      </c>
      <c r="E4" s="11" t="s">
        <v>203</v>
      </c>
      <c r="F4" s="11" t="s">
        <v>204</v>
      </c>
      <c r="G4" s="11" t="s">
        <v>275</v>
      </c>
      <c r="H4" s="11" t="s">
        <v>276</v>
      </c>
      <c r="I4" s="31" t="s">
        <v>56</v>
      </c>
      <c r="J4" s="12" t="s">
        <v>277</v>
      </c>
      <c r="K4" s="13"/>
      <c r="L4" s="13"/>
      <c r="M4" s="14"/>
      <c r="N4" s="12" t="s">
        <v>209</v>
      </c>
      <c r="O4" s="13"/>
      <c r="P4" s="14"/>
      <c r="Q4" s="11" t="s">
        <v>62</v>
      </c>
      <c r="R4" s="12" t="s">
        <v>79</v>
      </c>
      <c r="S4" s="13"/>
      <c r="T4" s="13"/>
      <c r="U4" s="13"/>
      <c r="V4" s="13"/>
      <c r="W4" s="14"/>
    </row>
    <row r="5" ht="18.75" customHeight="1" spans="1:23">
      <c r="A5" s="15"/>
      <c r="B5" s="32"/>
      <c r="C5" s="15"/>
      <c r="D5" s="15"/>
      <c r="E5" s="16"/>
      <c r="F5" s="16"/>
      <c r="G5" s="16"/>
      <c r="H5" s="16"/>
      <c r="I5" s="32"/>
      <c r="J5" s="126" t="s">
        <v>59</v>
      </c>
      <c r="K5" s="127"/>
      <c r="L5" s="11" t="s">
        <v>60</v>
      </c>
      <c r="M5" s="11" t="s">
        <v>61</v>
      </c>
      <c r="N5" s="11" t="s">
        <v>59</v>
      </c>
      <c r="O5" s="11" t="s">
        <v>60</v>
      </c>
      <c r="P5" s="11" t="s">
        <v>61</v>
      </c>
      <c r="Q5" s="16"/>
      <c r="R5" s="11" t="s">
        <v>58</v>
      </c>
      <c r="S5" s="10" t="s">
        <v>65</v>
      </c>
      <c r="T5" s="10" t="s">
        <v>215</v>
      </c>
      <c r="U5" s="10" t="s">
        <v>67</v>
      </c>
      <c r="V5" s="10" t="s">
        <v>68</v>
      </c>
      <c r="W5" s="10" t="s">
        <v>69</v>
      </c>
    </row>
    <row r="6" ht="18.75" customHeight="1" spans="1:23">
      <c r="A6" s="32"/>
      <c r="B6" s="32"/>
      <c r="C6" s="32"/>
      <c r="D6" s="32"/>
      <c r="E6" s="32"/>
      <c r="F6" s="32"/>
      <c r="G6" s="32"/>
      <c r="H6" s="32"/>
      <c r="I6" s="32"/>
      <c r="J6" s="128" t="s">
        <v>58</v>
      </c>
      <c r="K6" s="94"/>
      <c r="L6" s="32"/>
      <c r="M6" s="32"/>
      <c r="N6" s="32"/>
      <c r="O6" s="32"/>
      <c r="P6" s="32"/>
      <c r="Q6" s="32"/>
      <c r="R6" s="32"/>
      <c r="S6" s="130"/>
      <c r="T6" s="130"/>
      <c r="U6" s="130"/>
      <c r="V6" s="130"/>
      <c r="W6" s="130"/>
    </row>
    <row r="7" ht="18.75" customHeight="1" spans="1:23">
      <c r="A7" s="17"/>
      <c r="B7" s="33"/>
      <c r="C7" s="17"/>
      <c r="D7" s="17"/>
      <c r="E7" s="18"/>
      <c r="F7" s="18"/>
      <c r="G7" s="18"/>
      <c r="H7" s="18"/>
      <c r="I7" s="33"/>
      <c r="J7" s="46" t="s">
        <v>58</v>
      </c>
      <c r="K7" s="46" t="s">
        <v>278</v>
      </c>
      <c r="L7" s="18"/>
      <c r="M7" s="18"/>
      <c r="N7" s="18"/>
      <c r="O7" s="18"/>
      <c r="P7" s="18"/>
      <c r="Q7" s="18"/>
      <c r="R7" s="18"/>
      <c r="S7" s="18"/>
      <c r="T7" s="18"/>
      <c r="U7" s="33"/>
      <c r="V7" s="18"/>
      <c r="W7" s="18"/>
    </row>
    <row r="8" ht="18.75" customHeight="1" spans="1:23">
      <c r="A8" s="121">
        <v>1</v>
      </c>
      <c r="B8" s="121">
        <v>2</v>
      </c>
      <c r="C8" s="121">
        <v>3</v>
      </c>
      <c r="D8" s="121">
        <v>4</v>
      </c>
      <c r="E8" s="121">
        <v>5</v>
      </c>
      <c r="F8" s="121">
        <v>6</v>
      </c>
      <c r="G8" s="121">
        <v>7</v>
      </c>
      <c r="H8" s="121">
        <v>8</v>
      </c>
      <c r="I8" s="121">
        <v>9</v>
      </c>
      <c r="J8" s="121">
        <v>10</v>
      </c>
      <c r="K8" s="121">
        <v>11</v>
      </c>
      <c r="L8" s="121">
        <v>12</v>
      </c>
      <c r="M8" s="121">
        <v>13</v>
      </c>
      <c r="N8" s="121">
        <v>14</v>
      </c>
      <c r="O8" s="121">
        <v>15</v>
      </c>
      <c r="P8" s="121">
        <v>16</v>
      </c>
      <c r="Q8" s="121">
        <v>17</v>
      </c>
      <c r="R8" s="121">
        <v>18</v>
      </c>
      <c r="S8" s="121">
        <v>19</v>
      </c>
      <c r="T8" s="121">
        <v>20</v>
      </c>
      <c r="U8" s="121">
        <v>21</v>
      </c>
      <c r="V8" s="121">
        <v>22</v>
      </c>
      <c r="W8" s="121">
        <v>23</v>
      </c>
    </row>
    <row r="9" ht="18.75" customHeight="1" spans="1:23">
      <c r="A9" s="21"/>
      <c r="B9" s="21"/>
      <c r="C9" s="21" t="s">
        <v>279</v>
      </c>
      <c r="D9" s="21"/>
      <c r="E9" s="21"/>
      <c r="F9" s="21"/>
      <c r="G9" s="21"/>
      <c r="H9" s="21"/>
      <c r="I9" s="23">
        <v>306652.5</v>
      </c>
      <c r="J9" s="23"/>
      <c r="K9" s="23"/>
      <c r="L9" s="23"/>
      <c r="M9" s="23"/>
      <c r="N9" s="23">
        <v>306652.5</v>
      </c>
      <c r="O9" s="23"/>
      <c r="P9" s="23"/>
      <c r="Q9" s="23"/>
      <c r="R9" s="23"/>
      <c r="S9" s="23"/>
      <c r="T9" s="23"/>
      <c r="U9" s="23"/>
      <c r="V9" s="23"/>
      <c r="W9" s="23"/>
    </row>
    <row r="10" s="120" customFormat="1" ht="18.75" customHeight="1" spans="1:23">
      <c r="A10" s="122" t="s">
        <v>280</v>
      </c>
      <c r="B10" s="122" t="s">
        <v>281</v>
      </c>
      <c r="C10" s="123" t="s">
        <v>279</v>
      </c>
      <c r="D10" s="122" t="s">
        <v>71</v>
      </c>
      <c r="E10" s="122" t="s">
        <v>183</v>
      </c>
      <c r="F10" s="122" t="s">
        <v>116</v>
      </c>
      <c r="G10" s="122" t="s">
        <v>282</v>
      </c>
      <c r="H10" s="122" t="s">
        <v>283</v>
      </c>
      <c r="I10" s="129">
        <v>306652.5</v>
      </c>
      <c r="J10" s="129"/>
      <c r="K10" s="129"/>
      <c r="L10" s="129"/>
      <c r="M10" s="129"/>
      <c r="N10" s="129">
        <v>306652.5</v>
      </c>
      <c r="O10" s="129"/>
      <c r="P10" s="129"/>
      <c r="Q10" s="129"/>
      <c r="R10" s="129"/>
      <c r="S10" s="129"/>
      <c r="T10" s="129"/>
      <c r="U10" s="129"/>
      <c r="V10" s="129"/>
      <c r="W10" s="129"/>
    </row>
    <row r="11" ht="18.75" customHeight="1" spans="1:23">
      <c r="A11" s="25"/>
      <c r="B11" s="25"/>
      <c r="C11" s="21" t="s">
        <v>284</v>
      </c>
      <c r="D11" s="25"/>
      <c r="E11" s="25"/>
      <c r="F11" s="25"/>
      <c r="G11" s="25"/>
      <c r="H11" s="25"/>
      <c r="I11" s="23">
        <v>2638.87</v>
      </c>
      <c r="J11" s="23"/>
      <c r="K11" s="23"/>
      <c r="L11" s="23"/>
      <c r="M11" s="23"/>
      <c r="N11" s="23">
        <v>2638.87</v>
      </c>
      <c r="O11" s="23"/>
      <c r="P11" s="23"/>
      <c r="Q11" s="23"/>
      <c r="R11" s="23"/>
      <c r="S11" s="23"/>
      <c r="T11" s="23"/>
      <c r="U11" s="23"/>
      <c r="V11" s="23"/>
      <c r="W11" s="23"/>
    </row>
    <row r="12" s="120" customFormat="1" ht="18.75" customHeight="1" spans="1:23">
      <c r="A12" s="122" t="s">
        <v>280</v>
      </c>
      <c r="B12" s="122" t="s">
        <v>285</v>
      </c>
      <c r="C12" s="123" t="s">
        <v>284</v>
      </c>
      <c r="D12" s="122" t="s">
        <v>71</v>
      </c>
      <c r="E12" s="122" t="s">
        <v>184</v>
      </c>
      <c r="F12" s="122" t="s">
        <v>119</v>
      </c>
      <c r="G12" s="122">
        <v>30218</v>
      </c>
      <c r="H12" s="122" t="s">
        <v>286</v>
      </c>
      <c r="I12" s="129">
        <v>2638.87</v>
      </c>
      <c r="J12" s="129"/>
      <c r="K12" s="129"/>
      <c r="L12" s="129"/>
      <c r="M12" s="129"/>
      <c r="N12" s="129">
        <v>2638.87</v>
      </c>
      <c r="O12" s="129"/>
      <c r="P12" s="129"/>
      <c r="Q12" s="129"/>
      <c r="R12" s="129"/>
      <c r="S12" s="129"/>
      <c r="T12" s="129"/>
      <c r="U12" s="129"/>
      <c r="V12" s="129"/>
      <c r="W12" s="129"/>
    </row>
    <row r="13" ht="18.75" customHeight="1" spans="1:23">
      <c r="A13" s="25"/>
      <c r="B13" s="25"/>
      <c r="C13" s="21" t="s">
        <v>287</v>
      </c>
      <c r="D13" s="25"/>
      <c r="E13" s="25"/>
      <c r="F13" s="25"/>
      <c r="G13" s="25"/>
      <c r="H13" s="25"/>
      <c r="I13" s="23">
        <v>800</v>
      </c>
      <c r="J13" s="23"/>
      <c r="K13" s="23"/>
      <c r="L13" s="23"/>
      <c r="M13" s="23"/>
      <c r="N13" s="23">
        <v>800</v>
      </c>
      <c r="O13" s="23"/>
      <c r="P13" s="23"/>
      <c r="Q13" s="23"/>
      <c r="R13" s="23"/>
      <c r="S13" s="23"/>
      <c r="T13" s="23"/>
      <c r="U13" s="23"/>
      <c r="V13" s="23"/>
      <c r="W13" s="23"/>
    </row>
    <row r="14" ht="18.75" customHeight="1" spans="1:23">
      <c r="A14" s="124" t="s">
        <v>280</v>
      </c>
      <c r="B14" s="124" t="s">
        <v>288</v>
      </c>
      <c r="C14" s="21" t="s">
        <v>287</v>
      </c>
      <c r="D14" s="124" t="s">
        <v>71</v>
      </c>
      <c r="E14" s="124" t="s">
        <v>184</v>
      </c>
      <c r="F14" s="124" t="s">
        <v>119</v>
      </c>
      <c r="G14" s="124" t="s">
        <v>289</v>
      </c>
      <c r="H14" s="124" t="s">
        <v>290</v>
      </c>
      <c r="I14" s="23">
        <v>800</v>
      </c>
      <c r="J14" s="23"/>
      <c r="K14" s="23"/>
      <c r="L14" s="23"/>
      <c r="M14" s="23"/>
      <c r="N14" s="23">
        <v>800</v>
      </c>
      <c r="O14" s="23"/>
      <c r="P14" s="23"/>
      <c r="Q14" s="23"/>
      <c r="R14" s="23"/>
      <c r="S14" s="23"/>
      <c r="T14" s="23"/>
      <c r="U14" s="23"/>
      <c r="V14" s="23"/>
      <c r="W14" s="23"/>
    </row>
    <row r="15" ht="18.75" customHeight="1" spans="1:23">
      <c r="A15" s="25"/>
      <c r="B15" s="25"/>
      <c r="C15" s="21" t="s">
        <v>291</v>
      </c>
      <c r="D15" s="25"/>
      <c r="E15" s="25"/>
      <c r="F15" s="25"/>
      <c r="G15" s="25"/>
      <c r="H15" s="25"/>
      <c r="I15" s="23">
        <v>30000</v>
      </c>
      <c r="J15" s="23"/>
      <c r="K15" s="23"/>
      <c r="L15" s="23"/>
      <c r="M15" s="23"/>
      <c r="N15" s="23"/>
      <c r="O15" s="23"/>
      <c r="P15" s="23"/>
      <c r="Q15" s="23"/>
      <c r="R15" s="23">
        <v>30000</v>
      </c>
      <c r="S15" s="23"/>
      <c r="T15" s="23"/>
      <c r="U15" s="23">
        <v>30000</v>
      </c>
      <c r="V15" s="23"/>
      <c r="W15" s="23"/>
    </row>
    <row r="16" ht="18.75" customHeight="1" spans="1:23">
      <c r="A16" s="124" t="s">
        <v>280</v>
      </c>
      <c r="B16" s="124" t="s">
        <v>292</v>
      </c>
      <c r="C16" s="21" t="s">
        <v>291</v>
      </c>
      <c r="D16" s="124" t="s">
        <v>71</v>
      </c>
      <c r="E16" s="124" t="s">
        <v>89</v>
      </c>
      <c r="F16" s="124" t="s">
        <v>90</v>
      </c>
      <c r="G16" s="124" t="s">
        <v>243</v>
      </c>
      <c r="H16" s="124" t="s">
        <v>244</v>
      </c>
      <c r="I16" s="23">
        <v>20000</v>
      </c>
      <c r="J16" s="23"/>
      <c r="K16" s="23"/>
      <c r="L16" s="23"/>
      <c r="M16" s="23"/>
      <c r="N16" s="23"/>
      <c r="O16" s="23"/>
      <c r="P16" s="23"/>
      <c r="Q16" s="23"/>
      <c r="R16" s="23">
        <v>20000</v>
      </c>
      <c r="S16" s="23"/>
      <c r="T16" s="23"/>
      <c r="U16" s="23">
        <v>20000</v>
      </c>
      <c r="V16" s="23"/>
      <c r="W16" s="23"/>
    </row>
    <row r="17" ht="18.75" customHeight="1" spans="1:23">
      <c r="A17" s="124" t="s">
        <v>280</v>
      </c>
      <c r="B17" s="124" t="s">
        <v>292</v>
      </c>
      <c r="C17" s="21" t="s">
        <v>291</v>
      </c>
      <c r="D17" s="124" t="s">
        <v>71</v>
      </c>
      <c r="E17" s="124" t="s">
        <v>89</v>
      </c>
      <c r="F17" s="124" t="s">
        <v>90</v>
      </c>
      <c r="G17" s="124" t="s">
        <v>293</v>
      </c>
      <c r="H17" s="124" t="s">
        <v>294</v>
      </c>
      <c r="I17" s="23">
        <v>10000</v>
      </c>
      <c r="J17" s="23"/>
      <c r="K17" s="23"/>
      <c r="L17" s="23"/>
      <c r="M17" s="23"/>
      <c r="N17" s="23"/>
      <c r="O17" s="23"/>
      <c r="P17" s="23"/>
      <c r="Q17" s="23"/>
      <c r="R17" s="23">
        <v>10000</v>
      </c>
      <c r="S17" s="23"/>
      <c r="T17" s="23"/>
      <c r="U17" s="23">
        <v>10000</v>
      </c>
      <c r="V17" s="23"/>
      <c r="W17" s="23"/>
    </row>
    <row r="18" ht="18.75" customHeight="1" spans="1:23">
      <c r="A18" s="25"/>
      <c r="B18" s="25"/>
      <c r="C18" s="21" t="s">
        <v>295</v>
      </c>
      <c r="D18" s="25"/>
      <c r="E18" s="25"/>
      <c r="F18" s="25"/>
      <c r="G18" s="25"/>
      <c r="H18" s="25"/>
      <c r="I18" s="23">
        <v>200000</v>
      </c>
      <c r="J18" s="23">
        <v>200000</v>
      </c>
      <c r="K18" s="23">
        <v>200000</v>
      </c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18.75" customHeight="1" spans="1:23">
      <c r="A19" s="124" t="s">
        <v>280</v>
      </c>
      <c r="B19" s="124" t="s">
        <v>296</v>
      </c>
      <c r="C19" s="21" t="s">
        <v>295</v>
      </c>
      <c r="D19" s="124" t="s">
        <v>71</v>
      </c>
      <c r="E19" s="124" t="s">
        <v>184</v>
      </c>
      <c r="F19" s="124" t="s">
        <v>119</v>
      </c>
      <c r="G19" s="124" t="s">
        <v>289</v>
      </c>
      <c r="H19" s="124" t="s">
        <v>290</v>
      </c>
      <c r="I19" s="23">
        <v>200000</v>
      </c>
      <c r="J19" s="23">
        <v>200000</v>
      </c>
      <c r="K19" s="23">
        <v>200000</v>
      </c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18.75" customHeight="1" spans="1:23">
      <c r="A20" s="25"/>
      <c r="B20" s="25"/>
      <c r="C20" s="21" t="s">
        <v>297</v>
      </c>
      <c r="D20" s="25"/>
      <c r="E20" s="25"/>
      <c r="F20" s="25"/>
      <c r="G20" s="25"/>
      <c r="H20" s="25"/>
      <c r="I20" s="23">
        <v>100000</v>
      </c>
      <c r="J20" s="23">
        <v>100000</v>
      </c>
      <c r="K20" s="23">
        <v>100000</v>
      </c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s="120" customFormat="1" ht="18.75" customHeight="1" spans="1:23">
      <c r="A21" s="122" t="s">
        <v>280</v>
      </c>
      <c r="B21" s="122" t="s">
        <v>298</v>
      </c>
      <c r="C21" s="123" t="s">
        <v>297</v>
      </c>
      <c r="D21" s="122" t="s">
        <v>71</v>
      </c>
      <c r="E21" s="122" t="s">
        <v>182</v>
      </c>
      <c r="F21" s="122" t="s">
        <v>115</v>
      </c>
      <c r="G21" s="122" t="s">
        <v>243</v>
      </c>
      <c r="H21" s="122" t="s">
        <v>244</v>
      </c>
      <c r="I21" s="129">
        <v>20000</v>
      </c>
      <c r="J21" s="129">
        <v>20000</v>
      </c>
      <c r="K21" s="129">
        <v>20000</v>
      </c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29"/>
      <c r="W21" s="129"/>
    </row>
    <row r="22" s="120" customFormat="1" ht="18.75" customHeight="1" spans="1:23">
      <c r="A22" s="122" t="s">
        <v>280</v>
      </c>
      <c r="B22" s="122" t="s">
        <v>298</v>
      </c>
      <c r="C22" s="123" t="s">
        <v>297</v>
      </c>
      <c r="D22" s="122" t="s">
        <v>71</v>
      </c>
      <c r="E22" s="122" t="s">
        <v>182</v>
      </c>
      <c r="F22" s="122" t="s">
        <v>115</v>
      </c>
      <c r="G22" s="122">
        <v>30211</v>
      </c>
      <c r="H22" s="122" t="s">
        <v>294</v>
      </c>
      <c r="I22" s="129">
        <v>80000</v>
      </c>
      <c r="J22" s="129">
        <v>80000</v>
      </c>
      <c r="K22" s="129">
        <v>80000</v>
      </c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29"/>
      <c r="W22" s="129"/>
    </row>
    <row r="23" s="120" customFormat="1" ht="18.75" customHeight="1" spans="1:23">
      <c r="A23" s="125"/>
      <c r="B23" s="125"/>
      <c r="C23" s="123" t="s">
        <v>299</v>
      </c>
      <c r="D23" s="125"/>
      <c r="E23" s="125"/>
      <c r="F23" s="125"/>
      <c r="G23" s="125"/>
      <c r="H23" s="125"/>
      <c r="I23" s="129">
        <v>180000</v>
      </c>
      <c r="J23" s="129">
        <v>180000</v>
      </c>
      <c r="K23" s="129">
        <v>180000</v>
      </c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</row>
    <row r="24" s="120" customFormat="1" ht="18.75" customHeight="1" spans="1:23">
      <c r="A24" s="122" t="s">
        <v>280</v>
      </c>
      <c r="B24" s="122" t="s">
        <v>300</v>
      </c>
      <c r="C24" s="123" t="s">
        <v>299</v>
      </c>
      <c r="D24" s="122" t="s">
        <v>71</v>
      </c>
      <c r="E24" s="122" t="s">
        <v>183</v>
      </c>
      <c r="F24" s="122" t="s">
        <v>116</v>
      </c>
      <c r="G24" s="122" t="s">
        <v>243</v>
      </c>
      <c r="H24" s="122" t="s">
        <v>244</v>
      </c>
      <c r="I24" s="129">
        <v>160000</v>
      </c>
      <c r="J24" s="129">
        <v>160000</v>
      </c>
      <c r="K24" s="129">
        <v>160000</v>
      </c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29"/>
      <c r="W24" s="129"/>
    </row>
    <row r="25" s="120" customFormat="1" ht="18.75" customHeight="1" spans="1:23">
      <c r="A25" s="122" t="s">
        <v>280</v>
      </c>
      <c r="B25" s="122" t="s">
        <v>300</v>
      </c>
      <c r="C25" s="123" t="s">
        <v>299</v>
      </c>
      <c r="D25" s="122" t="s">
        <v>71</v>
      </c>
      <c r="E25" s="122" t="s">
        <v>183</v>
      </c>
      <c r="F25" s="122" t="s">
        <v>116</v>
      </c>
      <c r="G25" s="122">
        <v>30239</v>
      </c>
      <c r="H25" s="122" t="s">
        <v>301</v>
      </c>
      <c r="I25" s="129">
        <v>20000</v>
      </c>
      <c r="J25" s="129">
        <v>20000</v>
      </c>
      <c r="K25" s="129">
        <v>20000</v>
      </c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29"/>
      <c r="W25" s="129"/>
    </row>
    <row r="26" ht="18.75" customHeight="1" spans="1:23">
      <c r="A26" s="35" t="s">
        <v>125</v>
      </c>
      <c r="B26" s="36"/>
      <c r="C26" s="36"/>
      <c r="D26" s="36"/>
      <c r="E26" s="36"/>
      <c r="F26" s="36"/>
      <c r="G26" s="36"/>
      <c r="H26" s="37"/>
      <c r="I26" s="23">
        <v>820091.37</v>
      </c>
      <c r="J26" s="23">
        <v>480000</v>
      </c>
      <c r="K26" s="23">
        <v>480000</v>
      </c>
      <c r="L26" s="23"/>
      <c r="M26" s="23"/>
      <c r="N26" s="23">
        <v>310091.37</v>
      </c>
      <c r="O26" s="23"/>
      <c r="P26" s="23"/>
      <c r="Q26" s="23"/>
      <c r="R26" s="23">
        <v>30000</v>
      </c>
      <c r="S26" s="23"/>
      <c r="T26" s="23"/>
      <c r="U26" s="23">
        <v>30000</v>
      </c>
      <c r="V26" s="23"/>
      <c r="W26" s="23"/>
    </row>
  </sheetData>
  <mergeCells count="28">
    <mergeCell ref="A2:W2"/>
    <mergeCell ref="A3:H3"/>
    <mergeCell ref="J4:M4"/>
    <mergeCell ref="N4:P4"/>
    <mergeCell ref="R4:W4"/>
    <mergeCell ref="A26:H26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55"/>
  <sheetViews>
    <sheetView showZeros="0" tabSelected="1" workbookViewId="0">
      <selection activeCell="B8" sqref="B8:B19"/>
    </sheetView>
  </sheetViews>
  <sheetFormatPr defaultColWidth="9.14285714285714" defaultRowHeight="12" customHeight="1"/>
  <cols>
    <col min="1" max="1" width="34.2857142857143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ht="15" customHeight="1" spans="10:10">
      <c r="J1" s="86" t="s">
        <v>302</v>
      </c>
    </row>
    <row r="2" ht="36.75" customHeight="1" spans="1:10">
      <c r="A2" s="5" t="str">
        <f>"2025"&amp;"年部门项目支出绩效目标表"</f>
        <v>2025年部门项目支出绩效目标表</v>
      </c>
      <c r="B2" s="6"/>
      <c r="C2" s="6"/>
      <c r="D2" s="6"/>
      <c r="E2" s="6"/>
      <c r="F2" s="52"/>
      <c r="G2" s="6"/>
      <c r="H2" s="52"/>
      <c r="I2" s="52"/>
      <c r="J2" s="6"/>
    </row>
    <row r="3" ht="18.75" customHeight="1" spans="1:8">
      <c r="A3" s="7" t="str">
        <f>"单位名称："&amp;"临沧市临翔区地方产业发展服务中心"</f>
        <v>单位名称：临沧市临翔区地方产业发展服务中心</v>
      </c>
      <c r="B3" s="3"/>
      <c r="C3" s="3"/>
      <c r="D3" s="3"/>
      <c r="E3" s="3"/>
      <c r="F3" s="53"/>
      <c r="G3" s="3"/>
      <c r="H3" s="53"/>
    </row>
    <row r="4" ht="18.75" customHeight="1" spans="1:10">
      <c r="A4" s="46" t="s">
        <v>303</v>
      </c>
      <c r="B4" s="46" t="s">
        <v>304</v>
      </c>
      <c r="C4" s="46" t="s">
        <v>305</v>
      </c>
      <c r="D4" s="46" t="s">
        <v>306</v>
      </c>
      <c r="E4" s="46" t="s">
        <v>307</v>
      </c>
      <c r="F4" s="54" t="s">
        <v>308</v>
      </c>
      <c r="G4" s="46" t="s">
        <v>309</v>
      </c>
      <c r="H4" s="54" t="s">
        <v>310</v>
      </c>
      <c r="I4" s="54" t="s">
        <v>311</v>
      </c>
      <c r="J4" s="46" t="s">
        <v>312</v>
      </c>
    </row>
    <row r="5" ht="18.75" customHeight="1" spans="1:10">
      <c r="A5" s="117">
        <v>1</v>
      </c>
      <c r="B5" s="117">
        <v>2</v>
      </c>
      <c r="C5" s="117">
        <v>3</v>
      </c>
      <c r="D5" s="117">
        <v>4</v>
      </c>
      <c r="E5" s="117">
        <v>5</v>
      </c>
      <c r="F5" s="117">
        <v>6</v>
      </c>
      <c r="G5" s="117">
        <v>7</v>
      </c>
      <c r="H5" s="117">
        <v>8</v>
      </c>
      <c r="I5" s="117">
        <v>9</v>
      </c>
      <c r="J5" s="117">
        <v>10</v>
      </c>
    </row>
    <row r="6" ht="18.75" customHeight="1" spans="1:10">
      <c r="A6" s="34" t="s">
        <v>71</v>
      </c>
      <c r="B6" s="48"/>
      <c r="C6" s="48"/>
      <c r="D6" s="48"/>
      <c r="E6" s="47"/>
      <c r="F6" s="55"/>
      <c r="G6" s="47"/>
      <c r="H6" s="55"/>
      <c r="I6" s="55"/>
      <c r="J6" s="47"/>
    </row>
    <row r="7" ht="18.75" customHeight="1" spans="1:10">
      <c r="A7" s="118" t="s">
        <v>71</v>
      </c>
      <c r="B7" s="21"/>
      <c r="C7" s="21"/>
      <c r="D7" s="21"/>
      <c r="E7" s="34"/>
      <c r="F7" s="21"/>
      <c r="G7" s="34"/>
      <c r="H7" s="21"/>
      <c r="I7" s="21"/>
      <c r="J7" s="34"/>
    </row>
    <row r="8" ht="18.75" customHeight="1" spans="1:10">
      <c r="A8" s="219" t="s">
        <v>295</v>
      </c>
      <c r="B8" s="21" t="s">
        <v>313</v>
      </c>
      <c r="C8" s="21" t="s">
        <v>314</v>
      </c>
      <c r="D8" s="21" t="s">
        <v>315</v>
      </c>
      <c r="E8" s="34" t="s">
        <v>316</v>
      </c>
      <c r="F8" s="21" t="s">
        <v>317</v>
      </c>
      <c r="G8" s="34" t="s">
        <v>318</v>
      </c>
      <c r="H8" s="21" t="s">
        <v>319</v>
      </c>
      <c r="I8" s="21" t="s">
        <v>320</v>
      </c>
      <c r="J8" s="34" t="s">
        <v>321</v>
      </c>
    </row>
    <row r="9" ht="18.75" customHeight="1" spans="1:10">
      <c r="A9" s="219" t="s">
        <v>295</v>
      </c>
      <c r="B9" s="21" t="s">
        <v>322</v>
      </c>
      <c r="C9" s="21" t="s">
        <v>314</v>
      </c>
      <c r="D9" s="21" t="s">
        <v>323</v>
      </c>
      <c r="E9" s="34" t="s">
        <v>324</v>
      </c>
      <c r="F9" s="21" t="s">
        <v>325</v>
      </c>
      <c r="G9" s="34" t="s">
        <v>326</v>
      </c>
      <c r="H9" s="21" t="s">
        <v>327</v>
      </c>
      <c r="I9" s="21" t="s">
        <v>320</v>
      </c>
      <c r="J9" s="34" t="s">
        <v>328</v>
      </c>
    </row>
    <row r="10" ht="18.75" customHeight="1" spans="1:10">
      <c r="A10" s="219" t="s">
        <v>295</v>
      </c>
      <c r="B10" s="21" t="s">
        <v>322</v>
      </c>
      <c r="C10" s="21" t="s">
        <v>314</v>
      </c>
      <c r="D10" s="21" t="s">
        <v>329</v>
      </c>
      <c r="E10" s="34" t="s">
        <v>330</v>
      </c>
      <c r="F10" s="21" t="s">
        <v>317</v>
      </c>
      <c r="G10" s="34" t="s">
        <v>331</v>
      </c>
      <c r="H10" s="21" t="s">
        <v>332</v>
      </c>
      <c r="I10" s="21" t="s">
        <v>320</v>
      </c>
      <c r="J10" s="34" t="s">
        <v>333</v>
      </c>
    </row>
    <row r="11" ht="18.75" customHeight="1" spans="1:10">
      <c r="A11" s="219" t="s">
        <v>295</v>
      </c>
      <c r="B11" s="21" t="s">
        <v>322</v>
      </c>
      <c r="C11" s="21" t="s">
        <v>314</v>
      </c>
      <c r="D11" s="21" t="s">
        <v>334</v>
      </c>
      <c r="E11" s="34" t="s">
        <v>335</v>
      </c>
      <c r="F11" s="21" t="s">
        <v>336</v>
      </c>
      <c r="G11" s="34" t="s">
        <v>337</v>
      </c>
      <c r="H11" s="21" t="s">
        <v>327</v>
      </c>
      <c r="I11" s="21" t="s">
        <v>320</v>
      </c>
      <c r="J11" s="34" t="s">
        <v>338</v>
      </c>
    </row>
    <row r="12" ht="18.75" customHeight="1" spans="1:10">
      <c r="A12" s="219" t="s">
        <v>295</v>
      </c>
      <c r="B12" s="21" t="s">
        <v>322</v>
      </c>
      <c r="C12" s="21" t="s">
        <v>339</v>
      </c>
      <c r="D12" s="21" t="s">
        <v>340</v>
      </c>
      <c r="E12" s="34" t="s">
        <v>341</v>
      </c>
      <c r="F12" s="21" t="s">
        <v>325</v>
      </c>
      <c r="G12" s="34" t="s">
        <v>342</v>
      </c>
      <c r="H12" s="21" t="s">
        <v>343</v>
      </c>
      <c r="I12" s="21" t="s">
        <v>320</v>
      </c>
      <c r="J12" s="34" t="s">
        <v>344</v>
      </c>
    </row>
    <row r="13" ht="18.75" customHeight="1" spans="1:10">
      <c r="A13" s="219" t="s">
        <v>295</v>
      </c>
      <c r="B13" s="21" t="s">
        <v>322</v>
      </c>
      <c r="C13" s="21" t="s">
        <v>339</v>
      </c>
      <c r="D13" s="21" t="s">
        <v>345</v>
      </c>
      <c r="E13" s="34" t="s">
        <v>346</v>
      </c>
      <c r="F13" s="21" t="s">
        <v>325</v>
      </c>
      <c r="G13" s="34" t="s">
        <v>347</v>
      </c>
      <c r="H13" s="21" t="s">
        <v>348</v>
      </c>
      <c r="I13" s="21" t="s">
        <v>320</v>
      </c>
      <c r="J13" s="34" t="s">
        <v>349</v>
      </c>
    </row>
    <row r="14" ht="18.75" customHeight="1" spans="1:10">
      <c r="A14" s="219" t="s">
        <v>295</v>
      </c>
      <c r="B14" s="21" t="s">
        <v>322</v>
      </c>
      <c r="C14" s="21" t="s">
        <v>339</v>
      </c>
      <c r="D14" s="21" t="s">
        <v>345</v>
      </c>
      <c r="E14" s="34" t="s">
        <v>350</v>
      </c>
      <c r="F14" s="21" t="s">
        <v>325</v>
      </c>
      <c r="G14" s="34" t="s">
        <v>351</v>
      </c>
      <c r="H14" s="21" t="s">
        <v>352</v>
      </c>
      <c r="I14" s="21" t="s">
        <v>320</v>
      </c>
      <c r="J14" s="34" t="s">
        <v>353</v>
      </c>
    </row>
    <row r="15" ht="18.75" customHeight="1" spans="1:10">
      <c r="A15" s="219" t="s">
        <v>295</v>
      </c>
      <c r="B15" s="21" t="s">
        <v>322</v>
      </c>
      <c r="C15" s="21" t="s">
        <v>339</v>
      </c>
      <c r="D15" s="21" t="s">
        <v>345</v>
      </c>
      <c r="E15" s="34" t="s">
        <v>354</v>
      </c>
      <c r="F15" s="21" t="s">
        <v>317</v>
      </c>
      <c r="G15" s="34" t="s">
        <v>355</v>
      </c>
      <c r="H15" s="21" t="s">
        <v>356</v>
      </c>
      <c r="I15" s="21" t="s">
        <v>357</v>
      </c>
      <c r="J15" s="34" t="s">
        <v>358</v>
      </c>
    </row>
    <row r="16" ht="18.75" customHeight="1" spans="1:10">
      <c r="A16" s="219" t="s">
        <v>295</v>
      </c>
      <c r="B16" s="21" t="s">
        <v>322</v>
      </c>
      <c r="C16" s="21" t="s">
        <v>339</v>
      </c>
      <c r="D16" s="21" t="s">
        <v>345</v>
      </c>
      <c r="E16" s="34" t="s">
        <v>359</v>
      </c>
      <c r="F16" s="21" t="s">
        <v>317</v>
      </c>
      <c r="G16" s="34" t="s">
        <v>355</v>
      </c>
      <c r="H16" s="21" t="s">
        <v>356</v>
      </c>
      <c r="I16" s="21" t="s">
        <v>357</v>
      </c>
      <c r="J16" s="34" t="s">
        <v>360</v>
      </c>
    </row>
    <row r="17" ht="18.75" customHeight="1" spans="1:10">
      <c r="A17" s="219" t="s">
        <v>295</v>
      </c>
      <c r="B17" s="21" t="s">
        <v>322</v>
      </c>
      <c r="C17" s="21" t="s">
        <v>339</v>
      </c>
      <c r="D17" s="21" t="s">
        <v>361</v>
      </c>
      <c r="E17" s="34" t="s">
        <v>362</v>
      </c>
      <c r="F17" s="21" t="s">
        <v>317</v>
      </c>
      <c r="G17" s="34" t="s">
        <v>355</v>
      </c>
      <c r="H17" s="21" t="s">
        <v>356</v>
      </c>
      <c r="I17" s="21" t="s">
        <v>357</v>
      </c>
      <c r="J17" s="34" t="s">
        <v>363</v>
      </c>
    </row>
    <row r="18" ht="18.75" customHeight="1" spans="1:10">
      <c r="A18" s="219" t="s">
        <v>295</v>
      </c>
      <c r="B18" s="21" t="s">
        <v>322</v>
      </c>
      <c r="C18" s="21" t="s">
        <v>339</v>
      </c>
      <c r="D18" s="21" t="s">
        <v>364</v>
      </c>
      <c r="E18" s="34" t="s">
        <v>365</v>
      </c>
      <c r="F18" s="21" t="s">
        <v>325</v>
      </c>
      <c r="G18" s="34" t="s">
        <v>366</v>
      </c>
      <c r="H18" s="21" t="s">
        <v>367</v>
      </c>
      <c r="I18" s="21" t="s">
        <v>320</v>
      </c>
      <c r="J18" s="34" t="s">
        <v>368</v>
      </c>
    </row>
    <row r="19" ht="18.75" customHeight="1" spans="1:10">
      <c r="A19" s="219" t="s">
        <v>295</v>
      </c>
      <c r="B19" s="21" t="s">
        <v>322</v>
      </c>
      <c r="C19" s="21" t="s">
        <v>369</v>
      </c>
      <c r="D19" s="21" t="s">
        <v>370</v>
      </c>
      <c r="E19" s="34" t="s">
        <v>371</v>
      </c>
      <c r="F19" s="21" t="s">
        <v>325</v>
      </c>
      <c r="G19" s="34" t="s">
        <v>372</v>
      </c>
      <c r="H19" s="21" t="s">
        <v>327</v>
      </c>
      <c r="I19" s="21" t="s">
        <v>320</v>
      </c>
      <c r="J19" s="34" t="s">
        <v>373</v>
      </c>
    </row>
    <row r="20" ht="18.75" customHeight="1" spans="1:10">
      <c r="A20" s="219" t="s">
        <v>297</v>
      </c>
      <c r="B20" s="21" t="s">
        <v>374</v>
      </c>
      <c r="C20" s="21" t="s">
        <v>314</v>
      </c>
      <c r="D20" s="21" t="s">
        <v>315</v>
      </c>
      <c r="E20" s="34" t="s">
        <v>375</v>
      </c>
      <c r="F20" s="21" t="s">
        <v>325</v>
      </c>
      <c r="G20" s="34" t="s">
        <v>170</v>
      </c>
      <c r="H20" s="21" t="s">
        <v>376</v>
      </c>
      <c r="I20" s="21" t="s">
        <v>320</v>
      </c>
      <c r="J20" s="34" t="s">
        <v>377</v>
      </c>
    </row>
    <row r="21" ht="18.75" customHeight="1" spans="1:10">
      <c r="A21" s="219" t="s">
        <v>297</v>
      </c>
      <c r="B21" s="21" t="s">
        <v>374</v>
      </c>
      <c r="C21" s="21" t="s">
        <v>314</v>
      </c>
      <c r="D21" s="21" t="s">
        <v>315</v>
      </c>
      <c r="E21" s="34" t="s">
        <v>378</v>
      </c>
      <c r="F21" s="21" t="s">
        <v>325</v>
      </c>
      <c r="G21" s="34" t="s">
        <v>379</v>
      </c>
      <c r="H21" s="21" t="s">
        <v>352</v>
      </c>
      <c r="I21" s="21" t="s">
        <v>320</v>
      </c>
      <c r="J21" s="34" t="s">
        <v>380</v>
      </c>
    </row>
    <row r="22" ht="18.75" customHeight="1" spans="1:10">
      <c r="A22" s="219" t="s">
        <v>297</v>
      </c>
      <c r="B22" s="21" t="s">
        <v>374</v>
      </c>
      <c r="C22" s="21" t="s">
        <v>314</v>
      </c>
      <c r="D22" s="21" t="s">
        <v>315</v>
      </c>
      <c r="E22" s="34" t="s">
        <v>381</v>
      </c>
      <c r="F22" s="21" t="s">
        <v>325</v>
      </c>
      <c r="G22" s="34" t="s">
        <v>169</v>
      </c>
      <c r="H22" s="21" t="s">
        <v>348</v>
      </c>
      <c r="I22" s="21" t="s">
        <v>320</v>
      </c>
      <c r="J22" s="34" t="s">
        <v>382</v>
      </c>
    </row>
    <row r="23" ht="18.75" customHeight="1" spans="1:10">
      <c r="A23" s="219" t="s">
        <v>297</v>
      </c>
      <c r="B23" s="21" t="s">
        <v>374</v>
      </c>
      <c r="C23" s="21" t="s">
        <v>314</v>
      </c>
      <c r="D23" s="21" t="s">
        <v>323</v>
      </c>
      <c r="E23" s="34" t="s">
        <v>383</v>
      </c>
      <c r="F23" s="21" t="s">
        <v>317</v>
      </c>
      <c r="G23" s="34" t="s">
        <v>326</v>
      </c>
      <c r="H23" s="21" t="s">
        <v>327</v>
      </c>
      <c r="I23" s="21" t="s">
        <v>320</v>
      </c>
      <c r="J23" s="34" t="s">
        <v>384</v>
      </c>
    </row>
    <row r="24" ht="18.75" customHeight="1" spans="1:10">
      <c r="A24" s="219" t="s">
        <v>297</v>
      </c>
      <c r="B24" s="21" t="s">
        <v>374</v>
      </c>
      <c r="C24" s="21" t="s">
        <v>314</v>
      </c>
      <c r="D24" s="21" t="s">
        <v>329</v>
      </c>
      <c r="E24" s="34" t="s">
        <v>385</v>
      </c>
      <c r="F24" s="21" t="s">
        <v>317</v>
      </c>
      <c r="G24" s="34" t="s">
        <v>386</v>
      </c>
      <c r="H24" s="21" t="s">
        <v>332</v>
      </c>
      <c r="I24" s="21" t="s">
        <v>320</v>
      </c>
      <c r="J24" s="34" t="s">
        <v>387</v>
      </c>
    </row>
    <row r="25" ht="18.75" customHeight="1" spans="1:10">
      <c r="A25" s="219" t="s">
        <v>297</v>
      </c>
      <c r="B25" s="21" t="s">
        <v>374</v>
      </c>
      <c r="C25" s="21" t="s">
        <v>314</v>
      </c>
      <c r="D25" s="21" t="s">
        <v>329</v>
      </c>
      <c r="E25" s="34" t="s">
        <v>388</v>
      </c>
      <c r="F25" s="21" t="s">
        <v>317</v>
      </c>
      <c r="G25" s="34" t="s">
        <v>389</v>
      </c>
      <c r="H25" s="21" t="s">
        <v>332</v>
      </c>
      <c r="I25" s="21" t="s">
        <v>320</v>
      </c>
      <c r="J25" s="34" t="s">
        <v>390</v>
      </c>
    </row>
    <row r="26" ht="18.75" customHeight="1" spans="1:10">
      <c r="A26" s="219" t="s">
        <v>297</v>
      </c>
      <c r="B26" s="21" t="s">
        <v>374</v>
      </c>
      <c r="C26" s="21" t="s">
        <v>314</v>
      </c>
      <c r="D26" s="21" t="s">
        <v>334</v>
      </c>
      <c r="E26" s="34" t="s">
        <v>335</v>
      </c>
      <c r="F26" s="21" t="s">
        <v>336</v>
      </c>
      <c r="G26" s="34" t="s">
        <v>337</v>
      </c>
      <c r="H26" s="21" t="s">
        <v>327</v>
      </c>
      <c r="I26" s="21" t="s">
        <v>320</v>
      </c>
      <c r="J26" s="34" t="s">
        <v>338</v>
      </c>
    </row>
    <row r="27" ht="18.75" customHeight="1" spans="1:10">
      <c r="A27" s="219" t="s">
        <v>297</v>
      </c>
      <c r="B27" s="21" t="s">
        <v>374</v>
      </c>
      <c r="C27" s="21" t="s">
        <v>339</v>
      </c>
      <c r="D27" s="21" t="s">
        <v>340</v>
      </c>
      <c r="E27" s="34" t="s">
        <v>391</v>
      </c>
      <c r="F27" s="21" t="s">
        <v>325</v>
      </c>
      <c r="G27" s="34" t="s">
        <v>392</v>
      </c>
      <c r="H27" s="21" t="s">
        <v>393</v>
      </c>
      <c r="I27" s="21" t="s">
        <v>320</v>
      </c>
      <c r="J27" s="34" t="s">
        <v>394</v>
      </c>
    </row>
    <row r="28" ht="18.75" customHeight="1" spans="1:10">
      <c r="A28" s="219" t="s">
        <v>297</v>
      </c>
      <c r="B28" s="21" t="s">
        <v>374</v>
      </c>
      <c r="C28" s="21" t="s">
        <v>339</v>
      </c>
      <c r="D28" s="21" t="s">
        <v>340</v>
      </c>
      <c r="E28" s="34" t="s">
        <v>395</v>
      </c>
      <c r="F28" s="21" t="s">
        <v>325</v>
      </c>
      <c r="G28" s="34" t="s">
        <v>396</v>
      </c>
      <c r="H28" s="21" t="s">
        <v>393</v>
      </c>
      <c r="I28" s="21" t="s">
        <v>320</v>
      </c>
      <c r="J28" s="34" t="s">
        <v>397</v>
      </c>
    </row>
    <row r="29" ht="18.75" customHeight="1" spans="1:10">
      <c r="A29" s="219" t="s">
        <v>297</v>
      </c>
      <c r="B29" s="21" t="s">
        <v>374</v>
      </c>
      <c r="C29" s="21" t="s">
        <v>339</v>
      </c>
      <c r="D29" s="21" t="s">
        <v>345</v>
      </c>
      <c r="E29" s="34" t="s">
        <v>398</v>
      </c>
      <c r="F29" s="21" t="s">
        <v>325</v>
      </c>
      <c r="G29" s="34" t="s">
        <v>399</v>
      </c>
      <c r="H29" s="21" t="s">
        <v>400</v>
      </c>
      <c r="I29" s="21" t="s">
        <v>320</v>
      </c>
      <c r="J29" s="34" t="s">
        <v>401</v>
      </c>
    </row>
    <row r="30" ht="18.75" customHeight="1" spans="1:10">
      <c r="A30" s="219" t="s">
        <v>297</v>
      </c>
      <c r="B30" s="21" t="s">
        <v>374</v>
      </c>
      <c r="C30" s="21" t="s">
        <v>339</v>
      </c>
      <c r="D30" s="21" t="s">
        <v>364</v>
      </c>
      <c r="E30" s="34" t="s">
        <v>402</v>
      </c>
      <c r="F30" s="21" t="s">
        <v>317</v>
      </c>
      <c r="G30" s="34" t="s">
        <v>403</v>
      </c>
      <c r="H30" s="21" t="s">
        <v>367</v>
      </c>
      <c r="I30" s="21" t="s">
        <v>320</v>
      </c>
      <c r="J30" s="34" t="s">
        <v>404</v>
      </c>
    </row>
    <row r="31" ht="18.75" customHeight="1" spans="1:10">
      <c r="A31" s="219" t="s">
        <v>297</v>
      </c>
      <c r="B31" s="21" t="s">
        <v>374</v>
      </c>
      <c r="C31" s="21" t="s">
        <v>369</v>
      </c>
      <c r="D31" s="21" t="s">
        <v>370</v>
      </c>
      <c r="E31" s="34" t="s">
        <v>370</v>
      </c>
      <c r="F31" s="21" t="s">
        <v>325</v>
      </c>
      <c r="G31" s="34" t="s">
        <v>372</v>
      </c>
      <c r="H31" s="21" t="s">
        <v>327</v>
      </c>
      <c r="I31" s="21" t="s">
        <v>320</v>
      </c>
      <c r="J31" s="34" t="s">
        <v>405</v>
      </c>
    </row>
    <row r="32" ht="18.75" customHeight="1" spans="1:10">
      <c r="A32" s="219" t="s">
        <v>299</v>
      </c>
      <c r="B32" s="21" t="s">
        <v>406</v>
      </c>
      <c r="C32" s="21" t="s">
        <v>314</v>
      </c>
      <c r="D32" s="21" t="s">
        <v>315</v>
      </c>
      <c r="E32" s="34" t="s">
        <v>407</v>
      </c>
      <c r="F32" s="21" t="s">
        <v>325</v>
      </c>
      <c r="G32" s="34" t="s">
        <v>170</v>
      </c>
      <c r="H32" s="21" t="s">
        <v>408</v>
      </c>
      <c r="I32" s="21" t="s">
        <v>320</v>
      </c>
      <c r="J32" s="34" t="s">
        <v>409</v>
      </c>
    </row>
    <row r="33" ht="18.75" customHeight="1" spans="1:10">
      <c r="A33" s="219" t="s">
        <v>299</v>
      </c>
      <c r="B33" s="21" t="s">
        <v>406</v>
      </c>
      <c r="C33" s="21" t="s">
        <v>314</v>
      </c>
      <c r="D33" s="21" t="s">
        <v>315</v>
      </c>
      <c r="E33" s="34" t="s">
        <v>410</v>
      </c>
      <c r="F33" s="21" t="s">
        <v>325</v>
      </c>
      <c r="G33" s="34" t="s">
        <v>411</v>
      </c>
      <c r="H33" s="21" t="s">
        <v>412</v>
      </c>
      <c r="I33" s="21" t="s">
        <v>320</v>
      </c>
      <c r="J33" s="34" t="s">
        <v>413</v>
      </c>
    </row>
    <row r="34" ht="18.75" customHeight="1" spans="1:10">
      <c r="A34" s="219" t="s">
        <v>299</v>
      </c>
      <c r="B34" s="21" t="s">
        <v>406</v>
      </c>
      <c r="C34" s="21" t="s">
        <v>314</v>
      </c>
      <c r="D34" s="21" t="s">
        <v>323</v>
      </c>
      <c r="E34" s="34" t="s">
        <v>383</v>
      </c>
      <c r="F34" s="21" t="s">
        <v>317</v>
      </c>
      <c r="G34" s="34" t="s">
        <v>326</v>
      </c>
      <c r="H34" s="21" t="s">
        <v>327</v>
      </c>
      <c r="I34" s="21" t="s">
        <v>320</v>
      </c>
      <c r="J34" s="34" t="s">
        <v>384</v>
      </c>
    </row>
    <row r="35" ht="18.75" customHeight="1" spans="1:10">
      <c r="A35" s="219" t="s">
        <v>299</v>
      </c>
      <c r="B35" s="21" t="s">
        <v>406</v>
      </c>
      <c r="C35" s="21" t="s">
        <v>314</v>
      </c>
      <c r="D35" s="21" t="s">
        <v>329</v>
      </c>
      <c r="E35" s="34" t="s">
        <v>385</v>
      </c>
      <c r="F35" s="21" t="s">
        <v>317</v>
      </c>
      <c r="G35" s="34" t="s">
        <v>386</v>
      </c>
      <c r="H35" s="21" t="s">
        <v>332</v>
      </c>
      <c r="I35" s="21" t="s">
        <v>320</v>
      </c>
      <c r="J35" s="34" t="s">
        <v>414</v>
      </c>
    </row>
    <row r="36" ht="18.75" customHeight="1" spans="1:10">
      <c r="A36" s="219" t="s">
        <v>299</v>
      </c>
      <c r="B36" s="21" t="s">
        <v>406</v>
      </c>
      <c r="C36" s="21" t="s">
        <v>314</v>
      </c>
      <c r="D36" s="21" t="s">
        <v>329</v>
      </c>
      <c r="E36" s="34" t="s">
        <v>388</v>
      </c>
      <c r="F36" s="21" t="s">
        <v>336</v>
      </c>
      <c r="G36" s="34" t="s">
        <v>389</v>
      </c>
      <c r="H36" s="21" t="s">
        <v>332</v>
      </c>
      <c r="I36" s="21" t="s">
        <v>320</v>
      </c>
      <c r="J36" s="34" t="s">
        <v>415</v>
      </c>
    </row>
    <row r="37" ht="18.75" customHeight="1" spans="1:10">
      <c r="A37" s="219" t="s">
        <v>299</v>
      </c>
      <c r="B37" s="21" t="s">
        <v>406</v>
      </c>
      <c r="C37" s="21" t="s">
        <v>314</v>
      </c>
      <c r="D37" s="21" t="s">
        <v>334</v>
      </c>
      <c r="E37" s="34" t="s">
        <v>335</v>
      </c>
      <c r="F37" s="21" t="s">
        <v>325</v>
      </c>
      <c r="G37" s="34" t="s">
        <v>416</v>
      </c>
      <c r="H37" s="21" t="s">
        <v>393</v>
      </c>
      <c r="I37" s="21" t="s">
        <v>320</v>
      </c>
      <c r="J37" s="34" t="s">
        <v>417</v>
      </c>
    </row>
    <row r="38" ht="18.75" customHeight="1" spans="1:10">
      <c r="A38" s="219" t="s">
        <v>299</v>
      </c>
      <c r="B38" s="21" t="s">
        <v>406</v>
      </c>
      <c r="C38" s="21" t="s">
        <v>339</v>
      </c>
      <c r="D38" s="21" t="s">
        <v>340</v>
      </c>
      <c r="E38" s="34" t="s">
        <v>418</v>
      </c>
      <c r="F38" s="21" t="s">
        <v>325</v>
      </c>
      <c r="G38" s="34" t="s">
        <v>419</v>
      </c>
      <c r="H38" s="21" t="s">
        <v>420</v>
      </c>
      <c r="I38" s="21" t="s">
        <v>320</v>
      </c>
      <c r="J38" s="34" t="s">
        <v>421</v>
      </c>
    </row>
    <row r="39" ht="18.75" customHeight="1" spans="1:10">
      <c r="A39" s="219" t="s">
        <v>299</v>
      </c>
      <c r="B39" s="21" t="s">
        <v>406</v>
      </c>
      <c r="C39" s="21" t="s">
        <v>339</v>
      </c>
      <c r="D39" s="21" t="s">
        <v>340</v>
      </c>
      <c r="E39" s="34" t="s">
        <v>422</v>
      </c>
      <c r="F39" s="21" t="s">
        <v>325</v>
      </c>
      <c r="G39" s="34" t="s">
        <v>423</v>
      </c>
      <c r="H39" s="21" t="s">
        <v>393</v>
      </c>
      <c r="I39" s="21" t="s">
        <v>320</v>
      </c>
      <c r="J39" s="34" t="s">
        <v>424</v>
      </c>
    </row>
    <row r="40" ht="18.75" customHeight="1" spans="1:10">
      <c r="A40" s="219" t="s">
        <v>299</v>
      </c>
      <c r="B40" s="21" t="s">
        <v>406</v>
      </c>
      <c r="C40" s="21" t="s">
        <v>339</v>
      </c>
      <c r="D40" s="21" t="s">
        <v>340</v>
      </c>
      <c r="E40" s="34" t="s">
        <v>425</v>
      </c>
      <c r="F40" s="21" t="s">
        <v>325</v>
      </c>
      <c r="G40" s="34" t="s">
        <v>426</v>
      </c>
      <c r="H40" s="21" t="s">
        <v>343</v>
      </c>
      <c r="I40" s="21" t="s">
        <v>320</v>
      </c>
      <c r="J40" s="34" t="s">
        <v>427</v>
      </c>
    </row>
    <row r="41" ht="18.75" customHeight="1" spans="1:10">
      <c r="A41" s="219" t="s">
        <v>299</v>
      </c>
      <c r="B41" s="21" t="s">
        <v>406</v>
      </c>
      <c r="C41" s="21" t="s">
        <v>339</v>
      </c>
      <c r="D41" s="21" t="s">
        <v>345</v>
      </c>
      <c r="E41" s="34" t="s">
        <v>428</v>
      </c>
      <c r="F41" s="21" t="s">
        <v>325</v>
      </c>
      <c r="G41" s="34" t="s">
        <v>429</v>
      </c>
      <c r="H41" s="21" t="s">
        <v>352</v>
      </c>
      <c r="I41" s="21" t="s">
        <v>320</v>
      </c>
      <c r="J41" s="34" t="s">
        <v>430</v>
      </c>
    </row>
    <row r="42" ht="18.75" customHeight="1" spans="1:10">
      <c r="A42" s="219" t="s">
        <v>299</v>
      </c>
      <c r="B42" s="21" t="s">
        <v>406</v>
      </c>
      <c r="C42" s="21" t="s">
        <v>339</v>
      </c>
      <c r="D42" s="21" t="s">
        <v>345</v>
      </c>
      <c r="E42" s="34" t="s">
        <v>431</v>
      </c>
      <c r="F42" s="21" t="s">
        <v>325</v>
      </c>
      <c r="G42" s="34" t="s">
        <v>432</v>
      </c>
      <c r="H42" s="21" t="s">
        <v>352</v>
      </c>
      <c r="I42" s="21" t="s">
        <v>320</v>
      </c>
      <c r="J42" s="34" t="s">
        <v>433</v>
      </c>
    </row>
    <row r="43" ht="18.75" customHeight="1" spans="1:10">
      <c r="A43" s="219" t="s">
        <v>299</v>
      </c>
      <c r="B43" s="21" t="s">
        <v>406</v>
      </c>
      <c r="C43" s="21" t="s">
        <v>339</v>
      </c>
      <c r="D43" s="21" t="s">
        <v>364</v>
      </c>
      <c r="E43" s="34" t="s">
        <v>434</v>
      </c>
      <c r="F43" s="21" t="s">
        <v>325</v>
      </c>
      <c r="G43" s="34" t="s">
        <v>403</v>
      </c>
      <c r="H43" s="21" t="s">
        <v>367</v>
      </c>
      <c r="I43" s="21" t="s">
        <v>320</v>
      </c>
      <c r="J43" s="34" t="s">
        <v>435</v>
      </c>
    </row>
    <row r="44" ht="18.75" customHeight="1" spans="1:10">
      <c r="A44" s="219" t="s">
        <v>299</v>
      </c>
      <c r="B44" s="21" t="s">
        <v>406</v>
      </c>
      <c r="C44" s="21" t="s">
        <v>369</v>
      </c>
      <c r="D44" s="21" t="s">
        <v>370</v>
      </c>
      <c r="E44" s="34" t="s">
        <v>370</v>
      </c>
      <c r="F44" s="21" t="s">
        <v>325</v>
      </c>
      <c r="G44" s="34" t="s">
        <v>372</v>
      </c>
      <c r="H44" s="21" t="s">
        <v>327</v>
      </c>
      <c r="I44" s="21" t="s">
        <v>320</v>
      </c>
      <c r="J44" s="34" t="s">
        <v>405</v>
      </c>
    </row>
    <row r="45" ht="18.75" customHeight="1" spans="1:10">
      <c r="A45" s="219" t="s">
        <v>291</v>
      </c>
      <c r="B45" s="21" t="s">
        <v>436</v>
      </c>
      <c r="C45" s="21" t="s">
        <v>314</v>
      </c>
      <c r="D45" s="21" t="s">
        <v>315</v>
      </c>
      <c r="E45" s="34" t="s">
        <v>437</v>
      </c>
      <c r="F45" s="21" t="s">
        <v>317</v>
      </c>
      <c r="G45" s="34" t="s">
        <v>167</v>
      </c>
      <c r="H45" s="21" t="s">
        <v>438</v>
      </c>
      <c r="I45" s="21" t="s">
        <v>320</v>
      </c>
      <c r="J45" s="34" t="s">
        <v>439</v>
      </c>
    </row>
    <row r="46" ht="18.75" customHeight="1" spans="1:10">
      <c r="A46" s="219" t="s">
        <v>291</v>
      </c>
      <c r="B46" s="21" t="s">
        <v>436</v>
      </c>
      <c r="C46" s="21" t="s">
        <v>314</v>
      </c>
      <c r="D46" s="21" t="s">
        <v>315</v>
      </c>
      <c r="E46" s="34" t="s">
        <v>440</v>
      </c>
      <c r="F46" s="21" t="s">
        <v>317</v>
      </c>
      <c r="G46" s="34" t="s">
        <v>167</v>
      </c>
      <c r="H46" s="21" t="s">
        <v>438</v>
      </c>
      <c r="I46" s="21" t="s">
        <v>320</v>
      </c>
      <c r="J46" s="34" t="s">
        <v>441</v>
      </c>
    </row>
    <row r="47" ht="18.75" customHeight="1" spans="1:10">
      <c r="A47" s="219" t="s">
        <v>291</v>
      </c>
      <c r="B47" s="21" t="s">
        <v>436</v>
      </c>
      <c r="C47" s="21" t="s">
        <v>314</v>
      </c>
      <c r="D47" s="21" t="s">
        <v>315</v>
      </c>
      <c r="E47" s="34" t="s">
        <v>442</v>
      </c>
      <c r="F47" s="21" t="s">
        <v>325</v>
      </c>
      <c r="G47" s="34" t="s">
        <v>366</v>
      </c>
      <c r="H47" s="21" t="s">
        <v>352</v>
      </c>
      <c r="I47" s="21" t="s">
        <v>320</v>
      </c>
      <c r="J47" s="34" t="s">
        <v>443</v>
      </c>
    </row>
    <row r="48" ht="18.75" customHeight="1" spans="1:10">
      <c r="A48" s="219" t="s">
        <v>291</v>
      </c>
      <c r="B48" s="21" t="s">
        <v>436</v>
      </c>
      <c r="C48" s="21" t="s">
        <v>314</v>
      </c>
      <c r="D48" s="21" t="s">
        <v>315</v>
      </c>
      <c r="E48" s="34" t="s">
        <v>444</v>
      </c>
      <c r="F48" s="21" t="s">
        <v>317</v>
      </c>
      <c r="G48" s="34" t="s">
        <v>347</v>
      </c>
      <c r="H48" s="21" t="s">
        <v>352</v>
      </c>
      <c r="I48" s="21" t="s">
        <v>320</v>
      </c>
      <c r="J48" s="34" t="s">
        <v>445</v>
      </c>
    </row>
    <row r="49" ht="18.75" customHeight="1" spans="1:10">
      <c r="A49" s="219" t="s">
        <v>291</v>
      </c>
      <c r="B49" s="21" t="s">
        <v>436</v>
      </c>
      <c r="C49" s="21" t="s">
        <v>314</v>
      </c>
      <c r="D49" s="21" t="s">
        <v>315</v>
      </c>
      <c r="E49" s="34" t="s">
        <v>446</v>
      </c>
      <c r="F49" s="21" t="s">
        <v>325</v>
      </c>
      <c r="G49" s="34" t="s">
        <v>169</v>
      </c>
      <c r="H49" s="21" t="s">
        <v>376</v>
      </c>
      <c r="I49" s="21" t="s">
        <v>320</v>
      </c>
      <c r="J49" s="34" t="s">
        <v>447</v>
      </c>
    </row>
    <row r="50" ht="18.75" customHeight="1" spans="1:10">
      <c r="A50" s="219" t="s">
        <v>291</v>
      </c>
      <c r="B50" s="21" t="s">
        <v>436</v>
      </c>
      <c r="C50" s="21" t="s">
        <v>314</v>
      </c>
      <c r="D50" s="21" t="s">
        <v>323</v>
      </c>
      <c r="E50" s="34" t="s">
        <v>448</v>
      </c>
      <c r="F50" s="21" t="s">
        <v>325</v>
      </c>
      <c r="G50" s="34" t="s">
        <v>449</v>
      </c>
      <c r="H50" s="21" t="s">
        <v>327</v>
      </c>
      <c r="I50" s="21" t="s">
        <v>320</v>
      </c>
      <c r="J50" s="34" t="s">
        <v>450</v>
      </c>
    </row>
    <row r="51" ht="18.75" customHeight="1" spans="1:10">
      <c r="A51" s="219" t="s">
        <v>291</v>
      </c>
      <c r="B51" s="21" t="s">
        <v>436</v>
      </c>
      <c r="C51" s="21" t="s">
        <v>314</v>
      </c>
      <c r="D51" s="21" t="s">
        <v>329</v>
      </c>
      <c r="E51" s="34" t="s">
        <v>385</v>
      </c>
      <c r="F51" s="21" t="s">
        <v>317</v>
      </c>
      <c r="G51" s="34" t="s">
        <v>386</v>
      </c>
      <c r="H51" s="21" t="s">
        <v>332</v>
      </c>
      <c r="I51" s="21" t="s">
        <v>320</v>
      </c>
      <c r="J51" s="34" t="s">
        <v>451</v>
      </c>
    </row>
    <row r="52" ht="18.75" customHeight="1" spans="1:10">
      <c r="A52" s="219" t="s">
        <v>291</v>
      </c>
      <c r="B52" s="21" t="s">
        <v>436</v>
      </c>
      <c r="C52" s="21" t="s">
        <v>314</v>
      </c>
      <c r="D52" s="21" t="s">
        <v>329</v>
      </c>
      <c r="E52" s="34" t="s">
        <v>388</v>
      </c>
      <c r="F52" s="21" t="s">
        <v>317</v>
      </c>
      <c r="G52" s="34" t="s">
        <v>386</v>
      </c>
      <c r="H52" s="21" t="s">
        <v>332</v>
      </c>
      <c r="I52" s="21" t="s">
        <v>320</v>
      </c>
      <c r="J52" s="34" t="s">
        <v>452</v>
      </c>
    </row>
    <row r="53" ht="18.75" customHeight="1" spans="1:10">
      <c r="A53" s="219" t="s">
        <v>291</v>
      </c>
      <c r="B53" s="21" t="s">
        <v>436</v>
      </c>
      <c r="C53" s="21" t="s">
        <v>339</v>
      </c>
      <c r="D53" s="21" t="s">
        <v>345</v>
      </c>
      <c r="E53" s="34" t="s">
        <v>453</v>
      </c>
      <c r="F53" s="21" t="s">
        <v>317</v>
      </c>
      <c r="G53" s="34" t="s">
        <v>454</v>
      </c>
      <c r="H53" s="21" t="s">
        <v>356</v>
      </c>
      <c r="I53" s="21" t="s">
        <v>357</v>
      </c>
      <c r="J53" s="34" t="s">
        <v>455</v>
      </c>
    </row>
    <row r="54" ht="18.75" customHeight="1" spans="1:10">
      <c r="A54" s="219" t="s">
        <v>291</v>
      </c>
      <c r="B54" s="21" t="s">
        <v>436</v>
      </c>
      <c r="C54" s="21" t="s">
        <v>339</v>
      </c>
      <c r="D54" s="21" t="s">
        <v>364</v>
      </c>
      <c r="E54" s="34" t="s">
        <v>364</v>
      </c>
      <c r="F54" s="21" t="s">
        <v>317</v>
      </c>
      <c r="G54" s="34" t="s">
        <v>456</v>
      </c>
      <c r="H54" s="21" t="s">
        <v>356</v>
      </c>
      <c r="I54" s="21" t="s">
        <v>357</v>
      </c>
      <c r="J54" s="34" t="s">
        <v>457</v>
      </c>
    </row>
    <row r="55" ht="18.75" customHeight="1" spans="1:10">
      <c r="A55" s="219" t="s">
        <v>291</v>
      </c>
      <c r="B55" s="21" t="s">
        <v>436</v>
      </c>
      <c r="C55" s="21" t="s">
        <v>369</v>
      </c>
      <c r="D55" s="21" t="s">
        <v>370</v>
      </c>
      <c r="E55" s="34" t="s">
        <v>371</v>
      </c>
      <c r="F55" s="21" t="s">
        <v>325</v>
      </c>
      <c r="G55" s="34" t="s">
        <v>372</v>
      </c>
      <c r="H55" s="21" t="s">
        <v>327</v>
      </c>
      <c r="I55" s="21" t="s">
        <v>320</v>
      </c>
      <c r="J55" s="34" t="s">
        <v>373</v>
      </c>
    </row>
  </sheetData>
  <mergeCells count="10">
    <mergeCell ref="A2:J2"/>
    <mergeCell ref="A3:H3"/>
    <mergeCell ref="A8:A19"/>
    <mergeCell ref="A20:A31"/>
    <mergeCell ref="A32:A44"/>
    <mergeCell ref="A45:A55"/>
    <mergeCell ref="B8:B19"/>
    <mergeCell ref="B20:B31"/>
    <mergeCell ref="B32:B44"/>
    <mergeCell ref="B45:B55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86151</cp:lastModifiedBy>
  <dcterms:created xsi:type="dcterms:W3CDTF">2025-02-26T00:44:00Z</dcterms:created>
  <dcterms:modified xsi:type="dcterms:W3CDTF">2025-03-20T02:00:49Z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A0D0133B79FE43C6B326070E568041B8_12</vt:lpwstr>
  </property>
  <property fmtid="{D5CDD505-2E9C-101B-9397-08002B2CF9AE}" pid="3" name="KSOProductBuildVer">
    <vt:lpwstr>2052-12.1.0.20305</vt:lpwstr>
  </property>
</Properties>
</file>