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60" tabRatio="908" activeTab="7"/>
  </bookViews>
  <sheets>
    <sheet name="ML" sheetId="2" r:id="rId1"/>
    <sheet name="GK1" sheetId="3" r:id="rId2"/>
    <sheet name="GK2" sheetId="4" r:id="rId3"/>
    <sheet name="GK3" sheetId="5" r:id="rId4"/>
    <sheet name="GK4" sheetId="6" r:id="rId5"/>
    <sheet name="GK5" sheetId="7" r:id="rId6"/>
    <sheet name="GK6" sheetId="8" r:id="rId7"/>
    <sheet name="GK7" sheetId="9" r:id="rId8"/>
    <sheet name="GK9" sheetId="11" r:id="rId9"/>
    <sheet name="GK8" sheetId="10" r:id="rId10"/>
    <sheet name="GK10" sheetId="12" r:id="rId11"/>
    <sheet name="GK11" sheetId="13" r:id="rId12"/>
    <sheet name="GK12" sheetId="14" r:id="rId13"/>
    <sheet name="GK13" sheetId="15" r:id="rId14"/>
    <sheet name="GK14" sheetId="16" r:id="rId15"/>
    <sheet name="GK15" sheetId="17" r:id="rId16"/>
    <sheet name="GK16" sheetId="18" r:id="rId17"/>
    <sheet name="GK17" sheetId="19" r:id="rId18"/>
    <sheet name="GK18" sheetId="20" r:id="rId19"/>
    <sheet name="GK19" sheetId="21" r:id="rId20"/>
    <sheet name="GK20" sheetId="22" r:id="rId21"/>
    <sheet name="GK21" sheetId="23" r:id="rId22"/>
    <sheet name="GK22" sheetId="24" r:id="rId23"/>
    <sheet name="GK23" sheetId="25" r:id="rId24"/>
    <sheet name="GK24" sheetId="26" r:id="rId25"/>
    <sheet name="GK25" sheetId="27" r:id="rId26"/>
    <sheet name="GK26" sheetId="28" r:id="rId27"/>
    <sheet name="GK27" sheetId="29" r:id="rId28"/>
    <sheet name="GK28" sheetId="30" r:id="rId29"/>
    <sheet name="GK29" sheetId="31" r:id="rId30"/>
    <sheet name="GK30" sheetId="32" r:id="rId31"/>
    <sheet name="GK31" sheetId="33" r:id="rId32"/>
  </sheets>
  <calcPr calcId="144525" concurrentCalc="0"/>
</workbook>
</file>

<file path=xl/sharedStrings.xml><?xml version="1.0" encoding="utf-8"?>
<sst xmlns="http://schemas.openxmlformats.org/spreadsheetml/2006/main" count="1925">
  <si>
    <t>目录</t>
  </si>
  <si>
    <t>云南省</t>
  </si>
  <si>
    <t>省本级</t>
  </si>
  <si>
    <t>1-2023年临翔区一般公共预算收入决算表</t>
  </si>
  <si>
    <t>云南省本级</t>
  </si>
  <si>
    <t>2-2023年临翔区一般公共预算支出决算表</t>
  </si>
  <si>
    <t>3-2023年临翔区一般公共预算支出决算明细表</t>
  </si>
  <si>
    <t>云南省地市</t>
  </si>
  <si>
    <t>4-2023年临翔区税收返还和转移支付收入决算表</t>
  </si>
  <si>
    <t>昆明市</t>
  </si>
  <si>
    <t>昆明市小本级</t>
  </si>
  <si>
    <t>5-2023年临翔区本级一般公共预算收入决算表</t>
  </si>
  <si>
    <t>昆明市本级</t>
  </si>
  <si>
    <t>6-2023年临翔区本级一般公共预算支出决算表</t>
  </si>
  <si>
    <t>7-2023年临翔区本级一般公共预算支出决算明细表</t>
  </si>
  <si>
    <t>昆明市县级小计</t>
  </si>
  <si>
    <t>8-2023年临翔区对下税收返还和转移支付支出决算表</t>
  </si>
  <si>
    <t>嵩明县</t>
  </si>
  <si>
    <t>嵩明县本级</t>
  </si>
  <si>
    <t>9-2023年临翔区对下税收返还和转移支付分地区决算表</t>
  </si>
  <si>
    <t>10-2023年临翔区对下专项转移支付分地区分项目决算表</t>
  </si>
  <si>
    <t>昭通市</t>
  </si>
  <si>
    <t>昭通市本级</t>
  </si>
  <si>
    <t>11-2023年临翔区一般公共预算基本支出（经济分类）决算表</t>
  </si>
  <si>
    <t>12-2023年临翔区政府性基金预算收入决算表</t>
  </si>
  <si>
    <t>昭通市县级小计</t>
  </si>
  <si>
    <t>13-2023年临翔区政府性基金预算支出决算表</t>
  </si>
  <si>
    <t>曲靖市</t>
  </si>
  <si>
    <t>曲靖市小本级</t>
  </si>
  <si>
    <t>14-2023年临翔区本级政府性基金预算收入决算表</t>
  </si>
  <si>
    <t>曲靖市本级</t>
  </si>
  <si>
    <t>15-2023年临翔区本级政府性基金预算支出决算表</t>
  </si>
  <si>
    <t>16-2023年临翔区对下政府性基金转移支付支出决算表</t>
  </si>
  <si>
    <t>曲靖市县级小计</t>
  </si>
  <si>
    <t>17-2023年临翔区国有资本经营预算收入决算表</t>
  </si>
  <si>
    <t>宣威市</t>
  </si>
  <si>
    <t>宣威市本级</t>
  </si>
  <si>
    <t>18-2023年临翔区国有资本经营预算支出决算表</t>
  </si>
  <si>
    <t>19-2023年临翔区本级国有资本经营预算收入决算表</t>
  </si>
  <si>
    <t>玉溪市</t>
  </si>
  <si>
    <t>玉溪市小本级</t>
  </si>
  <si>
    <t>20-2023年临翔区本级国有资本经营预算支出决算表</t>
  </si>
  <si>
    <t>玉溪市本级</t>
  </si>
  <si>
    <t>21-2023年临翔区国有资本经营预算对下转移支付分地区决算表</t>
  </si>
  <si>
    <t>22-2023年临翔区国有资本经营预算对下转移支付分项目决算表</t>
  </si>
  <si>
    <t>玉溪市县级小计</t>
  </si>
  <si>
    <t>23-2023年临翔区社会保险基金收入决算表</t>
  </si>
  <si>
    <t>红河州</t>
  </si>
  <si>
    <t>红河州小本级</t>
  </si>
  <si>
    <t>24-2023年临翔区社会保险基金支出决算表</t>
  </si>
  <si>
    <t>红河州本级</t>
  </si>
  <si>
    <t>25-2023年临翔区本级社会保险基金收入决算表</t>
  </si>
  <si>
    <t>26-2023年临翔区本级社会保险基金支出决算表</t>
  </si>
  <si>
    <t>红河州县级小计</t>
  </si>
  <si>
    <t>27-2023年临翔区地方政府债务限额及余额决算表</t>
  </si>
  <si>
    <t>文山州</t>
  </si>
  <si>
    <t>文山州本级</t>
  </si>
  <si>
    <t>28-2023年临翔区地方政府债券使用表</t>
  </si>
  <si>
    <t>29-2023年临翔区地方政府债务发行及还本付息表</t>
  </si>
  <si>
    <t>文山州县级小计</t>
  </si>
  <si>
    <t>30-2023年度临翔区政府一般债务限额和余额情况表</t>
  </si>
  <si>
    <t>普洱市</t>
  </si>
  <si>
    <t>普洱市小本级</t>
  </si>
  <si>
    <t>31-2023年度临翔区专项债务限额和余额情况表</t>
  </si>
  <si>
    <t>普洱市本级</t>
  </si>
  <si>
    <t>普洱市县级小计</t>
  </si>
  <si>
    <t>西双版纳州</t>
  </si>
  <si>
    <t>西双版纳州本级</t>
  </si>
  <si>
    <t>西双版纳州县级小计</t>
  </si>
  <si>
    <t>楚雄州</t>
  </si>
  <si>
    <t>楚雄州本级</t>
  </si>
  <si>
    <t>楚雄州县级小计</t>
  </si>
  <si>
    <t>楚雄市</t>
  </si>
  <si>
    <t>楚雄市本级</t>
  </si>
  <si>
    <t>大理州</t>
  </si>
  <si>
    <t>大理州本级</t>
  </si>
  <si>
    <t>大理州县级小计</t>
  </si>
  <si>
    <t>大理市</t>
  </si>
  <si>
    <t>大理市本级</t>
  </si>
  <si>
    <t>保山市</t>
  </si>
  <si>
    <t>保山市本级</t>
  </si>
  <si>
    <t>保山市县级小计</t>
  </si>
  <si>
    <t>隆阳区</t>
  </si>
  <si>
    <t>隆阳区本级</t>
  </si>
  <si>
    <t>腾冲市</t>
  </si>
  <si>
    <t>腾冲市本级</t>
  </si>
  <si>
    <t>德宏州</t>
  </si>
  <si>
    <t>德宏州本级</t>
  </si>
  <si>
    <t>德宏州县级小计</t>
  </si>
  <si>
    <t>丽江市</t>
  </si>
  <si>
    <t>丽江市本级</t>
  </si>
  <si>
    <t>丽江市县级小计</t>
  </si>
  <si>
    <t>怒江州</t>
  </si>
  <si>
    <t>怒江州本级</t>
  </si>
  <si>
    <t>怒江州县级小计</t>
  </si>
  <si>
    <t>迪庆州</t>
  </si>
  <si>
    <t>迪庆州小本级</t>
  </si>
  <si>
    <t>迪庆州本级</t>
  </si>
  <si>
    <t>迪庆州县级小计</t>
  </si>
  <si>
    <t>临沧市</t>
  </si>
  <si>
    <t>临沧市小本级</t>
  </si>
  <si>
    <t>临沧市本级</t>
  </si>
  <si>
    <t>临沧市县级小计</t>
  </si>
  <si>
    <t>2023年临翔区一般公共预算收入决算表</t>
  </si>
  <si>
    <t>单位：万元</t>
  </si>
  <si>
    <t>项　　目</t>
  </si>
  <si>
    <t>预算数</t>
  </si>
  <si>
    <t>上年决算数</t>
  </si>
  <si>
    <t>决算数</t>
  </si>
  <si>
    <t>决算数为预算数的%</t>
  </si>
  <si>
    <t>决算数为上年决算数的％</t>
  </si>
  <si>
    <t>科目编码</t>
  </si>
  <si>
    <t>税收收入</t>
  </si>
  <si>
    <t xml:space="preserve">  增值税</t>
  </si>
  <si>
    <t xml:space="preserve">  企业所得税</t>
  </si>
  <si>
    <t xml:space="preserve">  企业所得税退税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</si>
  <si>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</si>
  <si>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</si>
  <si>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</si>
  <si>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</si>
  <si>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</si>
  <si>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</si>
  <si>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</si>
  <si>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车船税(款)</t>
  </si>
  <si>
    <t xml:space="preserve">  耕地占用税(款)</t>
  </si>
  <si>
    <t xml:space="preserve">  契税(款)</t>
  </si>
  <si>
    <t xml:space="preserve">  烟叶税(款)</t>
  </si>
  <si>
    <t xml:space="preserve">  环境保护税(款)</t>
  </si>
  <si>
    <t xml:space="preserve">  其他税收收入(款)</t>
  </si>
  <si>
    <t>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</si>
  <si>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</si>
  <si>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</si>
  <si>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</si>
  <si>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</si>
  <si>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</si>
  <si>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</si>
  <si>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</si>
  <si>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其他收入(款)</t>
  </si>
  <si>
    <t>一般公共预算收入</t>
  </si>
  <si>
    <t>上级补助收入</t>
  </si>
  <si>
    <t xml:space="preserve">  返还性收入</t>
  </si>
  <si>
    <t xml:space="preserve">  一般性转移支付收入</t>
  </si>
  <si>
    <t xml:space="preserve">  专项转移支付收入</t>
  </si>
  <si>
    <t>下级上解收入</t>
  </si>
  <si>
    <t>待偿债置换一般债券上年结余</t>
  </si>
  <si>
    <t>上年结余</t>
  </si>
  <si>
    <t xml:space="preserve">调入资金   </t>
  </si>
  <si>
    <t>债务收入</t>
  </si>
  <si>
    <t>债务转贷收入</t>
  </si>
  <si>
    <t>国债转贷收入</t>
  </si>
  <si>
    <t>国债转贷资金上年结余</t>
  </si>
  <si>
    <t>国债转贷转补助数</t>
  </si>
  <si>
    <t>动用预算稳定调节基金</t>
  </si>
  <si>
    <t>区域间转移性收入</t>
  </si>
  <si>
    <t>省补助计划单列市收入</t>
  </si>
  <si>
    <t>计划单列市上解省收入</t>
  </si>
  <si>
    <t>收  入  总  计</t>
  </si>
  <si>
    <t>2023年临翔区一般公共预算支出决算表</t>
  </si>
  <si>
    <t>项目</t>
  </si>
  <si>
    <t>决算数为上年决算数的%</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</si>
  <si>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</si>
  <si>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</si>
  <si>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</si>
  <si>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</si>
  <si>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</si>
  <si>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</si>
  <si>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</si>
  <si>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</si>
  <si>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</si>
  <si>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</si>
  <si>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</si>
  <si>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</si>
  <si>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</si>
  <si>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</si>
  <si>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</si>
  <si>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</si>
  <si>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</si>
  <si>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</si>
  <si>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</si>
  <si>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</si>
  <si>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</si>
  <si>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</si>
  <si>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其他支出(类)</t>
  </si>
  <si>
    <t>债务付息支出</t>
  </si>
  <si>
    <t>债务发行费用支出</t>
  </si>
  <si>
    <t>一般公共预算支出</t>
  </si>
  <si>
    <t>补助下级支出</t>
  </si>
  <si>
    <t>　返还性支出</t>
  </si>
  <si>
    <t>　一般性转移支付支出</t>
  </si>
  <si>
    <t>　专项转移支付支出</t>
  </si>
  <si>
    <t>上解上级支出</t>
  </si>
  <si>
    <t>调出资金</t>
  </si>
  <si>
    <t>债务还本支出</t>
  </si>
  <si>
    <t>债务转贷支出</t>
  </si>
  <si>
    <t>补充预算周转金</t>
  </si>
  <si>
    <t>拨付国债转贷资金数</t>
  </si>
  <si>
    <t>国债转贷资金结余</t>
  </si>
  <si>
    <t>安排预算稳定调节基金</t>
  </si>
  <si>
    <t>区域间转移性支出</t>
  </si>
  <si>
    <t>计划单列市上解省支出</t>
  </si>
  <si>
    <t>省补助计划单列市支出</t>
  </si>
  <si>
    <t>待偿债置换一般债券结余</t>
  </si>
  <si>
    <t>年终结余</t>
  </si>
  <si>
    <t>减:结转下年的支出</t>
  </si>
  <si>
    <t>净结余</t>
  </si>
  <si>
    <t>支  出  总  计</t>
  </si>
  <si>
    <t>2023年临翔区一般公共预算支出决算明细表</t>
  </si>
  <si>
    <t>单位:万元</t>
  </si>
  <si>
    <t>序号</t>
  </si>
  <si>
    <t>项　　　　目</t>
  </si>
  <si>
    <t>一、</t>
  </si>
  <si>
    <t>其中</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</si>
  <si>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</si>
  <si>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</si>
  <si>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</si>
  <si>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</si>
  <si>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</si>
  <si>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</si>
  <si>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</si>
  <si>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</si>
  <si>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</si>
  <si>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</si>
  <si>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</si>
  <si>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</si>
  <si>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</si>
  <si>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</si>
  <si>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</si>
  <si>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</si>
  <si>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</si>
  <si>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</si>
  <si>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</si>
  <si>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</si>
  <si>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</si>
  <si>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</si>
  <si>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</si>
  <si>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</si>
  <si>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</si>
  <si>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</si>
  <si>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</si>
  <si>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</si>
  <si>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</si>
  <si>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</si>
  <si>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</si>
  <si>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</si>
  <si>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</si>
  <si>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</si>
  <si>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</si>
  <si>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</si>
  <si>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</si>
  <si>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</si>
  <si>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</si>
  <si>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</si>
  <si>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</si>
  <si>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</si>
  <si>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</si>
  <si>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</si>
  <si>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</si>
  <si>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</si>
  <si>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</si>
  <si>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</si>
  <si>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</si>
  <si>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</si>
  <si>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</si>
  <si>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</si>
  <si>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</si>
  <si>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</si>
  <si>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</si>
  <si>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</si>
  <si>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</si>
  <si>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</si>
  <si>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</si>
  <si>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</si>
  <si>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</si>
  <si>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</si>
  <si>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</si>
  <si>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</si>
  <si>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</si>
  <si>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</si>
  <si>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</si>
  <si>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</si>
  <si>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</si>
  <si>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</si>
  <si>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</si>
  <si>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</si>
  <si>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</si>
  <si>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</si>
  <si>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</si>
  <si>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</si>
  <si>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</si>
  <si>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</si>
  <si>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</si>
  <si>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</si>
  <si>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</si>
  <si>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</si>
  <si>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</si>
  <si>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</si>
  <si>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</si>
  <si>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</si>
  <si>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</si>
  <si>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</si>
  <si>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</si>
  <si>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</si>
  <si>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</si>
  <si>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</si>
  <si>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</si>
  <si>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</si>
  <si>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</si>
  <si>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</si>
  <si>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</si>
  <si>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</si>
  <si>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</si>
  <si>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</si>
  <si>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</si>
  <si>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</si>
  <si>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</si>
  <si>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</si>
  <si>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</si>
  <si>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</si>
  <si>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</si>
  <si>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</si>
  <si>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</si>
  <si>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</si>
  <si>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</si>
  <si>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</si>
  <si>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</si>
  <si>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</si>
  <si>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</si>
  <si>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</si>
  <si>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</si>
  <si>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</si>
  <si>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</si>
  <si>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二、</t>
  </si>
  <si>
    <t>三、</t>
  </si>
  <si>
    <t>四、</t>
  </si>
  <si>
    <t xml:space="preserve">  武装警察部队(款)</t>
  </si>
  <si>
    <t xml:space="preserve">  公安</t>
  </si>
  <si>
    <t xml:space="preserve">  检察</t>
  </si>
  <si>
    <t xml:space="preserve">  法院</t>
  </si>
  <si>
    <t xml:space="preserve">  司法</t>
  </si>
  <si>
    <t xml:space="preserve">  监狱</t>
  </si>
  <si>
    <t xml:space="preserve">  强制隔离戒毒</t>
  </si>
  <si>
    <t xml:space="preserve">  缉私警察</t>
  </si>
  <si>
    <t xml:space="preserve">  其他公共安全支出(款)</t>
  </si>
  <si>
    <t>五、</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</si>
  <si>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</si>
  <si>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</si>
  <si>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</si>
  <si>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</si>
  <si>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</si>
  <si>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</si>
  <si>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</si>
  <si>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</si>
  <si>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</si>
  <si>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</si>
  <si>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</si>
  <si>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</si>
  <si>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</si>
  <si>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</si>
  <si>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</si>
  <si>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</si>
  <si>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</si>
  <si>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</si>
  <si>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</si>
  <si>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</si>
  <si>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</si>
  <si>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</si>
  <si>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</si>
  <si>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</si>
  <si>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</si>
  <si>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</si>
  <si>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</si>
  <si>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</si>
  <si>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</si>
  <si>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</si>
  <si>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</si>
  <si>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</si>
  <si>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</si>
  <si>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</si>
  <si>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</si>
  <si>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</si>
  <si>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</si>
  <si>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</si>
  <si>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</si>
  <si>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</si>
  <si>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</si>
  <si>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</si>
  <si>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</si>
  <si>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</si>
  <si>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</si>
  <si>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</si>
  <si>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</si>
  <si>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</si>
  <si>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六、</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</si>
  <si>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</si>
  <si>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</si>
  <si>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</si>
  <si>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</si>
  <si>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</si>
  <si>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</si>
  <si>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</si>
  <si>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</si>
  <si>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</si>
  <si>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</si>
  <si>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</si>
  <si>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</si>
  <si>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</si>
  <si>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</si>
  <si>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</si>
  <si>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</si>
  <si>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</si>
  <si>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</si>
  <si>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</si>
  <si>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</si>
  <si>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</si>
  <si>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</si>
  <si>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</si>
  <si>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</si>
  <si>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</si>
  <si>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</si>
  <si>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</si>
  <si>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</si>
  <si>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</si>
  <si>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</si>
  <si>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</si>
  <si>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</si>
  <si>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</si>
  <si>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</si>
  <si>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</si>
  <si>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</si>
  <si>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</si>
  <si>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</si>
  <si>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</si>
  <si>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</si>
  <si>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</si>
  <si>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</si>
  <si>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</si>
  <si>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</si>
  <si>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</si>
  <si>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</si>
  <si>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</si>
  <si>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</si>
  <si>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七、</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</si>
  <si>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</si>
  <si>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</si>
  <si>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</si>
  <si>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</si>
  <si>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</si>
  <si>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</si>
  <si>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</si>
  <si>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</si>
  <si>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</si>
  <si>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</si>
  <si>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</si>
  <si>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</si>
  <si>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</si>
  <si>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</si>
  <si>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</si>
  <si>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</si>
  <si>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</si>
  <si>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</si>
  <si>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</si>
  <si>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</si>
  <si>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</si>
  <si>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</si>
  <si>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</si>
  <si>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</si>
  <si>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</si>
  <si>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</si>
  <si>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</si>
  <si>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</si>
  <si>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</si>
  <si>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</si>
  <si>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</si>
  <si>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</si>
  <si>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</si>
  <si>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</si>
  <si>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</si>
  <si>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</si>
  <si>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</si>
  <si>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</si>
  <si>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</si>
  <si>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</si>
  <si>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</si>
  <si>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八、</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</si>
  <si>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</si>
  <si>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</si>
  <si>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</si>
  <si>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</si>
  <si>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</si>
  <si>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</si>
  <si>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</si>
  <si>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</si>
  <si>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</si>
  <si>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</si>
  <si>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</si>
  <si>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</si>
  <si>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</si>
  <si>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</si>
  <si>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</si>
  <si>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</si>
  <si>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</si>
  <si>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</si>
  <si>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</si>
  <si>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</si>
  <si>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</si>
  <si>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</si>
  <si>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</si>
  <si>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</si>
  <si>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</si>
  <si>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</si>
  <si>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</si>
  <si>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</si>
  <si>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</si>
  <si>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</si>
  <si>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</si>
  <si>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</si>
  <si>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</si>
  <si>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</si>
  <si>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</si>
  <si>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</si>
  <si>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</si>
  <si>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</si>
  <si>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</si>
  <si>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</si>
  <si>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</si>
  <si>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</si>
  <si>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</si>
  <si>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</si>
  <si>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</si>
  <si>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</si>
  <si>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</si>
  <si>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</si>
  <si>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</si>
  <si>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</si>
  <si>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</si>
  <si>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</si>
  <si>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</si>
  <si>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</si>
  <si>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</si>
  <si>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</si>
  <si>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</si>
  <si>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</si>
  <si>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</si>
  <si>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</si>
  <si>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</si>
  <si>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</si>
  <si>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</si>
  <si>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</si>
  <si>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</si>
  <si>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</si>
  <si>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</si>
  <si>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</si>
  <si>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</si>
  <si>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</si>
  <si>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</si>
  <si>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</si>
  <si>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</si>
  <si>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</si>
  <si>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</si>
  <si>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</si>
  <si>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</si>
  <si>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</si>
  <si>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</si>
  <si>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</si>
  <si>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</si>
  <si>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</si>
  <si>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</si>
  <si>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</si>
  <si>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</si>
  <si>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</si>
  <si>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</si>
  <si>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</si>
  <si>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</si>
  <si>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</si>
  <si>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</si>
  <si>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</si>
  <si>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</si>
  <si>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</si>
  <si>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</si>
  <si>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</si>
  <si>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</si>
  <si>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</si>
  <si>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</si>
  <si>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</si>
  <si>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</si>
  <si>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</si>
  <si>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</si>
  <si>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</si>
  <si>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</si>
  <si>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</si>
  <si>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</si>
  <si>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</si>
  <si>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</si>
  <si>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</si>
  <si>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</si>
  <si>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</si>
  <si>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</si>
  <si>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</si>
  <si>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</si>
  <si>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</si>
  <si>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</si>
  <si>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</si>
  <si>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</si>
  <si>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</si>
  <si>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</si>
  <si>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</si>
  <si>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</si>
  <si>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</si>
  <si>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</si>
  <si>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</si>
  <si>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</si>
  <si>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</si>
  <si>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</si>
  <si>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</si>
  <si>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</si>
  <si>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</si>
  <si>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</si>
  <si>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</si>
  <si>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</si>
  <si>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</si>
  <si>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</si>
  <si>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</si>
  <si>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</si>
  <si>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</si>
  <si>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</si>
  <si>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</si>
  <si>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</si>
  <si>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</si>
  <si>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</si>
  <si>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</si>
  <si>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</si>
  <si>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</si>
  <si>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</si>
  <si>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</si>
  <si>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</si>
  <si>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</si>
  <si>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</si>
  <si>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</si>
  <si>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</si>
  <si>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</si>
  <si>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</si>
  <si>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</si>
  <si>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</si>
  <si>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</si>
  <si>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</si>
  <si>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</si>
  <si>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</si>
  <si>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</si>
  <si>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</si>
  <si>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</si>
  <si>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</si>
  <si>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</si>
  <si>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</si>
  <si>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</si>
  <si>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</si>
  <si>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</si>
  <si>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</si>
  <si>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十、</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</si>
  <si>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</si>
  <si>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</si>
  <si>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</si>
  <si>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</si>
  <si>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</si>
  <si>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</si>
  <si>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</si>
  <si>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</si>
  <si>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</si>
  <si>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</si>
  <si>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</si>
  <si>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</si>
  <si>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</si>
  <si>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</si>
  <si>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</si>
  <si>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</si>
  <si>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</si>
  <si>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</si>
  <si>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</si>
  <si>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</si>
  <si>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</si>
  <si>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</si>
  <si>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</si>
  <si>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</si>
  <si>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</si>
  <si>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</si>
  <si>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</si>
  <si>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</si>
  <si>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</si>
  <si>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</si>
  <si>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</si>
  <si>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</si>
  <si>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</si>
  <si>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</si>
  <si>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</si>
  <si>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</si>
  <si>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</si>
  <si>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</si>
  <si>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</si>
  <si>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</si>
  <si>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</si>
  <si>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</si>
  <si>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</si>
  <si>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</si>
  <si>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</si>
  <si>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</si>
  <si>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</si>
  <si>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</si>
  <si>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</si>
  <si>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</si>
  <si>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</si>
  <si>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</si>
  <si>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</si>
  <si>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</si>
  <si>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</si>
  <si>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</si>
  <si>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</si>
  <si>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</si>
  <si>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</si>
  <si>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</si>
  <si>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</si>
  <si>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</si>
  <si>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</si>
  <si>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</si>
  <si>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</si>
  <si>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</si>
  <si>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</si>
  <si>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</si>
  <si>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十一、</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</si>
  <si>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</si>
  <si>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</si>
  <si>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</si>
  <si>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</si>
  <si>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</si>
  <si>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</si>
  <si>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</si>
  <si>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</si>
  <si>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</si>
  <si>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</si>
  <si>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</si>
  <si>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</si>
  <si>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</si>
  <si>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</si>
  <si>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</si>
  <si>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</si>
  <si>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</si>
  <si>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</si>
  <si>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</si>
  <si>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十二、</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</si>
  <si>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</si>
  <si>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</si>
  <si>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</si>
  <si>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</si>
  <si>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</si>
  <si>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</si>
  <si>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</si>
  <si>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</si>
  <si>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</si>
  <si>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</si>
  <si>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</si>
  <si>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</si>
  <si>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</si>
  <si>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</si>
  <si>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</si>
  <si>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</si>
  <si>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</si>
  <si>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</si>
  <si>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</si>
  <si>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</si>
  <si>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</si>
  <si>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</si>
  <si>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</si>
  <si>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</si>
  <si>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</si>
  <si>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</si>
  <si>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</si>
  <si>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</si>
  <si>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</si>
  <si>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</si>
  <si>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</si>
  <si>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</si>
  <si>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</si>
  <si>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</si>
  <si>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</si>
  <si>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</si>
  <si>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</si>
  <si>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</si>
  <si>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</si>
  <si>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</si>
  <si>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</si>
  <si>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</si>
  <si>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</si>
  <si>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</si>
  <si>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</si>
  <si>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</si>
  <si>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</si>
  <si>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</si>
  <si>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</si>
  <si>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</si>
  <si>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</si>
  <si>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</si>
  <si>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</si>
  <si>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</si>
  <si>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</si>
  <si>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</si>
  <si>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</si>
  <si>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</si>
  <si>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</si>
  <si>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</si>
  <si>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</si>
  <si>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</si>
  <si>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</si>
  <si>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</si>
  <si>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</si>
  <si>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</si>
  <si>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</si>
  <si>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</si>
  <si>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</si>
  <si>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</si>
  <si>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</si>
  <si>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</si>
  <si>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</si>
  <si>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</si>
  <si>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</si>
  <si>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</si>
  <si>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</si>
  <si>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</si>
  <si>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</si>
  <si>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</si>
  <si>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</si>
  <si>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</si>
  <si>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</si>
  <si>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</si>
  <si>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</si>
  <si>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</si>
  <si>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</si>
  <si>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</si>
  <si>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</si>
  <si>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</si>
  <si>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十三、</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</si>
  <si>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</si>
  <si>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</si>
  <si>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</si>
  <si>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</si>
  <si>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</si>
  <si>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</si>
  <si>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</si>
  <si>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</si>
  <si>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</si>
  <si>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</si>
  <si>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</si>
  <si>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</si>
  <si>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</si>
  <si>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</si>
  <si>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</si>
  <si>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</si>
  <si>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</si>
  <si>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</si>
  <si>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</si>
  <si>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</si>
  <si>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</si>
  <si>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</si>
  <si>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</si>
  <si>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</si>
  <si>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</si>
  <si>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</si>
  <si>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</si>
  <si>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</si>
  <si>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</si>
  <si>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</si>
  <si>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</si>
  <si>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</si>
  <si>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</si>
  <si>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</si>
  <si>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</si>
  <si>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</si>
  <si>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</si>
  <si>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</si>
  <si>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</si>
  <si>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</si>
  <si>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</si>
  <si>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</si>
  <si>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</si>
  <si>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</si>
  <si>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十四、</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</si>
  <si>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</si>
  <si>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</si>
  <si>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</si>
  <si>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</si>
  <si>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</si>
  <si>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</si>
  <si>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</si>
  <si>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</si>
  <si>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</si>
  <si>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</si>
  <si>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</si>
  <si>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</si>
  <si>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</si>
  <si>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</si>
  <si>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</si>
  <si>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</si>
  <si>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</si>
  <si>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</si>
  <si>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</si>
  <si>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</si>
  <si>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</si>
  <si>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</si>
  <si>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</si>
  <si>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</si>
  <si>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</si>
  <si>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</si>
  <si>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</si>
  <si>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</si>
  <si>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</si>
  <si>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</si>
  <si>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</si>
  <si>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</si>
  <si>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</si>
  <si>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</si>
  <si>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</si>
  <si>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</si>
  <si>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</si>
  <si>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</si>
  <si>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</si>
  <si>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</si>
  <si>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</si>
  <si>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</si>
  <si>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</si>
  <si>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</si>
  <si>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十五、</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</si>
  <si>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</si>
  <si>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</si>
  <si>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</si>
  <si>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</si>
  <si>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</si>
  <si>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</si>
  <si>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</si>
  <si>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</si>
  <si>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</si>
  <si>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</si>
  <si>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</si>
  <si>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</si>
  <si>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十六、</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</si>
  <si>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</si>
  <si>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</si>
  <si>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</si>
  <si>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</si>
  <si>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</si>
  <si>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</si>
  <si>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</si>
  <si>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</si>
  <si>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</si>
  <si>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</si>
  <si>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</si>
  <si>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</si>
  <si>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</si>
  <si>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</si>
  <si>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</si>
  <si>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</si>
  <si>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</si>
  <si>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</si>
  <si>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</si>
  <si>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</si>
  <si>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</si>
  <si>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</si>
  <si>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</si>
  <si>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</si>
  <si>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</si>
  <si>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十七、</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</si>
  <si>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</si>
  <si>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</si>
  <si>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</si>
  <si>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</si>
  <si>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</si>
  <si>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</si>
  <si>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</si>
  <si>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</si>
  <si>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十八、</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</si>
  <si>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</si>
  <si>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</si>
  <si>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</si>
  <si>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</si>
  <si>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</si>
  <si>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</si>
  <si>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</si>
  <si>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</si>
  <si>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</si>
  <si>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</si>
  <si>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</si>
  <si>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</si>
  <si>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</si>
  <si>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</si>
  <si>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</si>
  <si>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</si>
  <si>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</si>
  <si>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</si>
  <si>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</si>
  <si>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</si>
  <si>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</si>
  <si>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</si>
  <si>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</si>
  <si>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</si>
  <si>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</si>
  <si>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</si>
  <si>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</si>
  <si>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</si>
  <si>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</si>
  <si>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</si>
  <si>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</si>
  <si>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</si>
  <si>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</si>
  <si>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</si>
  <si>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</si>
  <si>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</si>
  <si>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</si>
  <si>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十九、</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</si>
  <si>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</si>
  <si>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</si>
  <si>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</si>
  <si>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</si>
  <si>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</si>
  <si>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</si>
  <si>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</si>
  <si>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</si>
  <si>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</si>
  <si>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</si>
  <si>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</si>
  <si>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</si>
  <si>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</si>
  <si>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</si>
  <si>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</si>
  <si>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</si>
  <si>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</si>
  <si>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</si>
  <si>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</si>
  <si>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</si>
  <si>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</si>
  <si>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</si>
  <si>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</si>
  <si>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</si>
  <si>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</si>
  <si>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</si>
  <si>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</si>
  <si>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</si>
  <si>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</si>
  <si>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</si>
  <si>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</si>
  <si>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</si>
  <si>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</si>
  <si>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</si>
  <si>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</si>
  <si>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</si>
  <si>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</si>
  <si>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</si>
  <si>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</si>
  <si>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</si>
  <si>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</si>
  <si>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</si>
  <si>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</si>
  <si>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</si>
  <si>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</si>
  <si>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</si>
  <si>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</si>
  <si>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</si>
  <si>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</si>
  <si>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</si>
  <si>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</si>
  <si>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</si>
  <si>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</si>
  <si>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</si>
  <si>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</si>
  <si>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</si>
  <si>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</si>
  <si>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</si>
  <si>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</si>
  <si>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</si>
  <si>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</si>
  <si>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</si>
  <si>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</si>
  <si>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</si>
  <si>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</si>
  <si>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</si>
  <si>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</si>
  <si>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</si>
  <si>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</si>
  <si>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</si>
  <si>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</si>
  <si>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</si>
  <si>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</si>
  <si>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</si>
  <si>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</si>
  <si>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</si>
  <si>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</si>
  <si>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</si>
  <si>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</si>
  <si>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</si>
  <si>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</si>
  <si>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</si>
  <si>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</si>
  <si>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</si>
  <si>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</si>
  <si>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</si>
  <si>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</si>
  <si>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</si>
  <si>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</si>
  <si>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</si>
  <si>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</si>
  <si>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</si>
  <si>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</si>
  <si>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</si>
  <si>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</si>
  <si>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二十二、</t>
  </si>
  <si>
    <t xml:space="preserve">  其他支出(款)</t>
  </si>
  <si>
    <t xml:space="preserve">    其他支出(项)</t>
  </si>
  <si>
    <t>二十三、</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</si>
  <si>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</si>
  <si>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</si>
  <si>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</si>
  <si>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</si>
  <si>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</si>
  <si>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</si>
  <si>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</si>
  <si>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</si>
  <si>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</si>
  <si>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</si>
  <si>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</si>
  <si>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t>
  </si>
  <si>
    <t xml:space="preserve">  中央政府国内债务发行费用支出</t>
  </si>
  <si>
    <t xml:space="preserve">  中央政府国外债务发行费用支出</t>
  </si>
  <si>
    <t xml:space="preserve">  地方政府一般债务发行费用支出</t>
  </si>
  <si>
    <t>2023年临翔区税收返还和转移支付收入决算表</t>
  </si>
  <si>
    <t>决算数为上年数的%</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</si>
  <si>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</si>
  <si>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</si>
  <si>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</si>
  <si>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</si>
  <si>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</si>
  <si>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</si>
  <si>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</si>
  <si>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</si>
  <si>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</si>
  <si>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</si>
  <si>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</si>
  <si>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</si>
  <si>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</si>
  <si>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</si>
  <si>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</si>
  <si>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</si>
  <si>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</si>
  <si>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</si>
  <si>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</si>
  <si>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</si>
  <si>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</si>
  <si>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</si>
  <si>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</si>
  <si>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</si>
  <si>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</si>
  <si>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</si>
  <si>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</si>
  <si>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</si>
  <si>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</si>
  <si>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</si>
  <si>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</si>
  <si>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</si>
  <si>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</si>
  <si>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</si>
  <si>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</si>
  <si>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</si>
  <si>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</si>
  <si>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</si>
  <si>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</si>
  <si>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</si>
  <si>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</si>
  <si>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</si>
  <si>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</si>
  <si>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</si>
  <si>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</si>
  <si>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</si>
  <si>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</si>
  <si>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</si>
  <si>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</si>
  <si>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</si>
  <si>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</si>
  <si>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</si>
  <si>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</si>
  <si>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</si>
  <si>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</si>
  <si>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</si>
  <si>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</si>
  <si>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</si>
  <si>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</si>
  <si>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</si>
  <si>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</si>
  <si>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</si>
  <si>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</si>
  <si>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</si>
  <si>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</si>
  <si>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体制上解支出</t>
  </si>
  <si>
    <t xml:space="preserve">  专项上解支出</t>
  </si>
  <si>
    <t>上级税收返还和转移支付收入</t>
  </si>
  <si>
    <t>2023年临翔区本级一般公共预算收入决算表</t>
  </si>
  <si>
    <t>收入总计</t>
  </si>
  <si>
    <t>2023年临翔区本级一般公共预算支出决算表</t>
  </si>
  <si>
    <t>2023年临翔区对下税收返还和转移支付分地区决算表</t>
  </si>
  <si>
    <t>地区</t>
  </si>
  <si>
    <t>上级补助收入决算数</t>
  </si>
  <si>
    <t>其中：</t>
  </si>
  <si>
    <t>返还性支出</t>
  </si>
  <si>
    <t>一般性转移支付支出</t>
  </si>
  <si>
    <t>专项转移支付支出</t>
  </si>
  <si>
    <t>合计</t>
  </si>
  <si>
    <t>临翔区</t>
  </si>
  <si>
    <t>2023年临翔区对下税收返还和转移支付支出决算表</t>
  </si>
  <si>
    <t xml:space="preserve">  对下返还性支出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</si>
  <si>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</si>
  <si>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</si>
  <si>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</si>
  <si>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</si>
  <si>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</si>
  <si>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</si>
  <si>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对下一般性转移支付支出</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</si>
  <si>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</si>
  <si>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</si>
  <si>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</si>
  <si>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</si>
  <si>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</si>
  <si>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</si>
  <si>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</si>
  <si>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</si>
  <si>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</si>
  <si>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</si>
  <si>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</si>
  <si>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边境地区转移支付支出</t>
  </si>
  <si>
    <t xml:space="preserve">    欠发达地区转移支付支出</t>
  </si>
  <si>
    <t xml:space="preserve">    一般公共服务共同财政事权转移支付支出  </t>
  </si>
  <si>
    <t xml:space="preserve">    外交共同财政事权转移支付支出 </t>
  </si>
  <si>
    <t xml:space="preserve">    国防共同财政事权转移支付支出 </t>
  </si>
  <si>
    <t xml:space="preserve">    公共安全共同财政事权转移支付支出 </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</si>
  <si>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</si>
  <si>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</si>
  <si>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</si>
  <si>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</si>
  <si>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</si>
  <si>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</si>
  <si>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</si>
  <si>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</si>
  <si>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</si>
  <si>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</si>
  <si>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</si>
  <si>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</si>
  <si>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</si>
  <si>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</si>
  <si>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</si>
  <si>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</si>
  <si>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</si>
  <si>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增值税留抵退税转移支付支出</t>
  </si>
  <si>
    <t xml:space="preserve">    其他退税减税降费转移支付支出</t>
  </si>
  <si>
    <t xml:space="preserve">    补充县区财力转移支付支出</t>
  </si>
  <si>
    <t xml:space="preserve">    其他一般性转移支付支出</t>
  </si>
  <si>
    <t xml:space="preserve">  对下专项转移支付支出</t>
  </si>
  <si>
    <t xml:space="preserve">    其他支出</t>
  </si>
  <si>
    <t>下级上解省级收入</t>
  </si>
  <si>
    <t xml:space="preserve">  体制上解收入</t>
  </si>
  <si>
    <t xml:space="preserve">  专项上解收入</t>
  </si>
  <si>
    <t>对下税返和转移补助支出合计(抵扣下级上解收入)</t>
  </si>
  <si>
    <t>注：临翔区尚未实施乡镇一级财政，故无对下转移支付。</t>
  </si>
  <si>
    <t>2023年临翔区对下专项转移支付分地区分项目决算表</t>
  </si>
  <si>
    <t>地    区</t>
  </si>
  <si>
    <t>专项转移支付
分地区收入小计数</t>
  </si>
  <si>
    <t>一般公共服务</t>
  </si>
  <si>
    <t>外交</t>
  </si>
  <si>
    <t>国防</t>
  </si>
  <si>
    <t xml:space="preserve"> 公共安全</t>
  </si>
  <si>
    <t>教育</t>
  </si>
  <si>
    <t>科学技术</t>
  </si>
  <si>
    <t>文化旅游
体育与传媒</t>
  </si>
  <si>
    <t>社会保障和就业</t>
  </si>
  <si>
    <t>卫生健康</t>
  </si>
  <si>
    <t>节能环保</t>
  </si>
  <si>
    <t>城乡社区</t>
  </si>
  <si>
    <t>农林水</t>
  </si>
  <si>
    <t>交通运输</t>
  </si>
  <si>
    <t>资源勘探信息等</t>
  </si>
  <si>
    <t>商业服务业等</t>
  </si>
  <si>
    <t>金融</t>
  </si>
  <si>
    <t>自然资源
海洋气象等</t>
  </si>
  <si>
    <t>住房保障</t>
  </si>
  <si>
    <t>粮油物资储备</t>
  </si>
  <si>
    <t>灾害防治及
应急管理</t>
  </si>
  <si>
    <t>其他支出</t>
  </si>
  <si>
    <t>2023年临翔区一般公共预算基本支出（经济分类）决算表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</si>
  <si>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</si>
  <si>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</si>
  <si>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</si>
  <si>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</si>
  <si>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</si>
  <si>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</si>
  <si>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</si>
  <si>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</si>
  <si>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</si>
  <si>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</si>
  <si>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</si>
  <si>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</si>
  <si>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</si>
  <si>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</si>
  <si>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</si>
  <si>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</si>
  <si>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</si>
  <si>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</si>
  <si>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</si>
  <si>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</si>
  <si>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</si>
  <si>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</si>
  <si>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</si>
  <si>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</si>
  <si>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</si>
  <si>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</si>
  <si>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</si>
  <si>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</si>
  <si>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</si>
  <si>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</si>
  <si>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</si>
  <si>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</si>
  <si>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</si>
  <si>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</si>
  <si>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</si>
  <si>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</si>
  <si>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</si>
  <si>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</si>
  <si>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</si>
  <si>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</si>
  <si>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</si>
  <si>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</si>
  <si>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</si>
  <si>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</si>
  <si>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</si>
  <si>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</si>
  <si>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</si>
  <si>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</si>
  <si>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</si>
  <si>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</si>
  <si>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</si>
  <si>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</si>
  <si>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</si>
  <si>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</si>
  <si>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</si>
  <si>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</si>
  <si>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</si>
  <si>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</si>
  <si>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 xml:space="preserve">  国家赔偿费用支出</t>
  </si>
  <si>
    <t xml:space="preserve">  对民间非营利组织和群众性自治组织补贴</t>
  </si>
  <si>
    <t xml:space="preserve">  经常性赠与</t>
  </si>
  <si>
    <t xml:space="preserve">  资本性赠与</t>
  </si>
  <si>
    <t>一般公共预算本级基本支出合计</t>
  </si>
  <si>
    <t>2023年临翔区政府性基金预算收入决算表</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</si>
  <si>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</si>
  <si>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</si>
  <si>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</si>
  <si>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</si>
  <si>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</si>
  <si>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</si>
  <si>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</si>
  <si>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</si>
  <si>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</si>
  <si>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</si>
  <si>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</si>
  <si>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</si>
  <si>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</si>
  <si>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</si>
  <si>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</si>
  <si>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</si>
  <si>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</si>
  <si>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</si>
  <si>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</si>
  <si>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</si>
  <si>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</si>
  <si>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</si>
  <si>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</si>
  <si>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</si>
  <si>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</si>
  <si>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</si>
  <si>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</si>
  <si>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</si>
  <si>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</si>
  <si>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</si>
  <si>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</si>
  <si>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</si>
  <si>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</si>
  <si>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</si>
  <si>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</si>
  <si>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</si>
  <si>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</si>
  <si>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</si>
  <si>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</si>
  <si>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</si>
  <si>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</si>
  <si>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</si>
  <si>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</si>
  <si>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</si>
  <si>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</si>
  <si>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</si>
  <si>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</si>
  <si>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</si>
  <si>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</si>
  <si>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</si>
  <si>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</si>
  <si>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</si>
  <si>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</si>
  <si>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</si>
  <si>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</si>
  <si>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</si>
  <si>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</si>
  <si>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</si>
  <si>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</si>
  <si>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</si>
  <si>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</si>
  <si>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</si>
  <si>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</si>
  <si>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</si>
  <si>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</si>
  <si>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</si>
  <si>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</si>
  <si>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</si>
  <si>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</si>
  <si>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政府性基金预算收入合计</t>
  </si>
  <si>
    <t>政府性基金预算上级补助收入</t>
  </si>
  <si>
    <t>政府性基金预算下级上解收入</t>
  </si>
  <si>
    <t>待偿债置换专项债券上年结余</t>
  </si>
  <si>
    <t>政府性基金预算上年结余</t>
  </si>
  <si>
    <t>调入资金</t>
  </si>
  <si>
    <t>政府性基金预算省补助计划单列市收入</t>
  </si>
  <si>
    <t>政府性基金预算计划单列市上解省收入</t>
  </si>
  <si>
    <t>2023年临翔区政府性基金预算支出决算表</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</si>
  <si>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</si>
  <si>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</si>
  <si>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</si>
  <si>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</si>
  <si>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</si>
  <si>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</si>
  <si>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</si>
  <si>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</si>
  <si>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</si>
  <si>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</si>
  <si>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</si>
  <si>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</si>
  <si>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</si>
  <si>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</si>
  <si>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</si>
  <si>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</si>
  <si>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</si>
  <si>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</si>
  <si>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</si>
  <si>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</si>
  <si>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</si>
  <si>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</si>
  <si>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</si>
  <si>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</si>
  <si>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</si>
  <si>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</si>
  <si>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</si>
  <si>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</si>
  <si>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</si>
  <si>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</si>
  <si>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</si>
  <si>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</si>
  <si>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</si>
  <si>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</si>
  <si>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</si>
  <si>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</si>
  <si>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</si>
  <si>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</si>
  <si>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</si>
  <si>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</si>
  <si>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</si>
  <si>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</si>
  <si>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</si>
  <si>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</si>
  <si>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</si>
  <si>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</si>
  <si>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</si>
  <si>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</si>
  <si>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</si>
  <si>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</si>
  <si>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</si>
  <si>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</si>
  <si>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</si>
  <si>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</si>
  <si>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</si>
  <si>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</si>
  <si>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</si>
  <si>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</si>
  <si>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</si>
  <si>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</si>
  <si>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</si>
  <si>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</si>
  <si>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</si>
  <si>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</si>
  <si>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</si>
  <si>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</si>
  <si>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</si>
  <si>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</si>
  <si>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</si>
  <si>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</si>
  <si>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</si>
  <si>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</si>
  <si>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</si>
  <si>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</si>
  <si>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</si>
  <si>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</si>
  <si>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</si>
  <si>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</si>
  <si>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</si>
  <si>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</si>
  <si>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</si>
  <si>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</si>
  <si>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</si>
  <si>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</si>
  <si>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</si>
  <si>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</si>
  <si>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</si>
  <si>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</si>
  <si>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</si>
  <si>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</si>
  <si>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</si>
  <si>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</si>
  <si>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</si>
  <si>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</si>
  <si>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</si>
  <si>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</si>
  <si>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</si>
  <si>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</si>
  <si>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</si>
  <si>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</si>
  <si>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</si>
  <si>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</si>
  <si>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</si>
  <si>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</si>
  <si>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</si>
  <si>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</si>
  <si>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</si>
  <si>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</si>
  <si>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</si>
  <si>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</si>
  <si>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</si>
  <si>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</si>
  <si>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</si>
  <si>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</si>
  <si>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</si>
  <si>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</si>
  <si>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</si>
  <si>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</si>
  <si>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</si>
  <si>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</si>
  <si>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</si>
  <si>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</si>
  <si>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</si>
  <si>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</si>
  <si>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</si>
  <si>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</si>
  <si>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</si>
  <si>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</si>
  <si>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</si>
  <si>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</si>
  <si>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</si>
  <si>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</si>
  <si>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</si>
  <si>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</si>
  <si>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</si>
  <si>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</si>
  <si>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</si>
  <si>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</si>
  <si>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</si>
  <si>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</si>
  <si>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</si>
  <si>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</si>
  <si>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</si>
  <si>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</si>
  <si>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</si>
  <si>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</si>
  <si>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</si>
  <si>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</si>
  <si>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</si>
  <si>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</si>
  <si>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</si>
  <si>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</si>
  <si>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</si>
  <si>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</si>
  <si>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</si>
  <si>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</si>
  <si>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</si>
  <si>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</si>
  <si>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</si>
  <si>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</si>
  <si>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</si>
  <si>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</si>
  <si>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</si>
  <si>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</si>
  <si>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</si>
  <si>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</si>
  <si>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</si>
  <si>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</si>
  <si>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</si>
  <si>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</si>
  <si>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</si>
  <si>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</si>
  <si>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</si>
  <si>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</si>
  <si>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</si>
  <si>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</si>
  <si>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</si>
  <si>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</si>
  <si>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</si>
  <si>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</si>
  <si>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</si>
  <si>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</si>
  <si>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</si>
  <si>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</si>
  <si>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</si>
  <si>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</si>
  <si>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</si>
  <si>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</si>
  <si>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</si>
  <si>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</si>
  <si>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</si>
  <si>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</si>
  <si>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</si>
  <si>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</si>
  <si>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</si>
  <si>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</si>
  <si>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</si>
  <si>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</si>
  <si>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</si>
  <si>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</si>
  <si>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</si>
  <si>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</si>
  <si>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</si>
  <si>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</si>
  <si>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</si>
  <si>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</si>
  <si>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</si>
  <si>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</si>
  <si>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</si>
  <si>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</si>
  <si>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</si>
  <si>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</si>
  <si>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</si>
  <si>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</si>
  <si>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</si>
  <si>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</si>
  <si>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</si>
  <si>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</si>
  <si>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</si>
  <si>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</si>
  <si>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</si>
  <si>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</si>
  <si>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</si>
  <si>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</si>
  <si>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</si>
  <si>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</si>
  <si>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</si>
  <si>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</si>
  <si>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</si>
  <si>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政府性基金预算支出合计</t>
  </si>
  <si>
    <t>政府性基金预算补助下级支出</t>
  </si>
  <si>
    <t>政府性基金预算上解上级支出</t>
  </si>
  <si>
    <t>政府性基金预算省补助计划单列市支出</t>
  </si>
  <si>
    <t>政府性基金预算计划单列市上解省支出</t>
  </si>
  <si>
    <t>待偿债置换专项债券结余</t>
  </si>
  <si>
    <t>政府性基金预算年终结余</t>
  </si>
  <si>
    <t>支　　出　　总　　计　</t>
  </si>
  <si>
    <t>2023年临翔区本级政府性基金预算收入决算表</t>
  </si>
  <si>
    <t>收　　入　　总　　计　</t>
  </si>
  <si>
    <t>2023年临翔区本级政府性基金预算支出决算表</t>
  </si>
  <si>
    <t>2023年临翔区对下政府性基金转移支付支出决算表</t>
  </si>
  <si>
    <t>为上年决算数的%</t>
  </si>
  <si>
    <t>一、文化体育与传媒支出</t>
  </si>
  <si>
    <t>二、社会保障和就业支出</t>
  </si>
  <si>
    <t>三、节能环保支出</t>
  </si>
  <si>
    <t>四、城乡社区支出</t>
  </si>
  <si>
    <t>五、农林水支出</t>
  </si>
  <si>
    <t>六、交通运输支出</t>
  </si>
  <si>
    <t>七、资源勘探信息等支出</t>
  </si>
  <si>
    <t>八、商务服务业支出</t>
  </si>
  <si>
    <t>九、其他支出</t>
  </si>
  <si>
    <t>十、债务付息支出</t>
  </si>
  <si>
    <t>十一、债务发行费支出</t>
  </si>
  <si>
    <t>十二、抗疫特别国债安排的支出</t>
  </si>
  <si>
    <t>省对下政府性基金转移支付合计</t>
  </si>
  <si>
    <t>2023年临翔区国有资本经营预算收入决算表</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</si>
  <si>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</si>
  <si>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</si>
  <si>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</si>
  <si>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</si>
  <si>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</si>
  <si>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</si>
  <si>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</si>
  <si>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</si>
  <si>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</si>
  <si>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</si>
  <si>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</si>
  <si>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</si>
  <si>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</si>
  <si>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</si>
  <si>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</si>
  <si>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</si>
  <si>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</si>
  <si>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</si>
  <si>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</si>
  <si>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</si>
  <si>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</si>
  <si>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</si>
  <si>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</si>
  <si>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</si>
  <si>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</si>
  <si>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</si>
  <si>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</si>
  <si>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</si>
  <si>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</si>
  <si>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</si>
  <si>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</si>
  <si>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</si>
  <si>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</si>
  <si>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</si>
  <si>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</si>
  <si>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</si>
  <si>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</si>
  <si>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</si>
  <si>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</si>
  <si>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</si>
  <si>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</si>
  <si>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</si>
  <si>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</si>
  <si>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</si>
  <si>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</si>
  <si>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</si>
  <si>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</si>
  <si>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</si>
  <si>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</si>
  <si>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</si>
  <si>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</si>
  <si>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</si>
  <si>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</si>
  <si>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</si>
  <si>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2023年临翔区国有资本经营预算支出决算表</t>
  </si>
  <si>
    <t>年初预算数</t>
  </si>
  <si>
    <t>决算数为代编预算数的%</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</si>
  <si>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</si>
  <si>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</si>
  <si>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</si>
  <si>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</si>
  <si>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</si>
  <si>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</si>
  <si>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</si>
  <si>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</si>
  <si>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</si>
  <si>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</si>
  <si>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</si>
  <si>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</si>
  <si>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</si>
  <si>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</si>
  <si>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</si>
  <si>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</si>
  <si>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</si>
  <si>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</si>
  <si>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</si>
  <si>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</si>
  <si>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</si>
  <si>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</si>
  <si>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</si>
  <si>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</si>
  <si>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</si>
  <si>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</si>
  <si>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</si>
  <si>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</si>
  <si>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</si>
  <si>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</si>
  <si>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</si>
  <si>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</si>
  <si>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2023年临翔区本级国有资本经营预算收入决算表</t>
  </si>
  <si>
    <t>2023年临翔区本级国有资本经营预算支出决算表</t>
  </si>
  <si>
    <t>决算数为年初预算数的%</t>
  </si>
  <si>
    <t>2023年临翔区国有资本经营预算对下转移支付分地区决算表</t>
  </si>
  <si>
    <t>2023年临翔区国有资本经营预算对下转移支付分项目决算表</t>
  </si>
  <si>
    <t>项目名称</t>
  </si>
  <si>
    <t>2023年临翔区社会保险基金收入决算表</t>
  </si>
  <si>
    <t>2022年决算数</t>
  </si>
  <si>
    <t>2023年</t>
  </si>
  <si>
    <t>比较</t>
  </si>
  <si>
    <t>调整预算数</t>
  </si>
  <si>
    <t>完成2023年预算数的%</t>
  </si>
  <si>
    <t>完成2023年调整预算数的%</t>
  </si>
  <si>
    <t>一、企业职工养老保险基金收入</t>
  </si>
  <si>
    <t xml:space="preserve">    其中：基本养老保险费收入</t>
  </si>
  <si>
    <t xml:space="preserve">          财政补贴收入</t>
  </si>
  <si>
    <t xml:space="preserve">          利息收入</t>
  </si>
  <si>
    <t xml:space="preserve">          委托投资收益</t>
  </si>
  <si>
    <t xml:space="preserve">          转移收入</t>
  </si>
  <si>
    <t xml:space="preserve">          其他收入</t>
  </si>
  <si>
    <t xml:space="preserve">         上级补助收入</t>
  </si>
  <si>
    <t xml:space="preserve">          全国统筹调剂资金收入</t>
  </si>
  <si>
    <t>二、机关事业单位基本养老保险基金收入</t>
  </si>
  <si>
    <t>三、失业保险基金收入</t>
  </si>
  <si>
    <t xml:space="preserve">    其中：失业保险费收入</t>
  </si>
  <si>
    <t xml:space="preserve">          上级补助收入</t>
  </si>
  <si>
    <t>四、城镇职工基本医疗保险基金收入</t>
  </si>
  <si>
    <t xml:space="preserve">    其中：基本医疗保险费收入</t>
  </si>
  <si>
    <t>五、工伤保险基金收入</t>
  </si>
  <si>
    <t xml:space="preserve">    其中：工伤保险费收入</t>
  </si>
  <si>
    <t>六、城乡居民基本养老保险基金收入</t>
  </si>
  <si>
    <t xml:space="preserve">    其中：个人缴费收入</t>
  </si>
  <si>
    <t xml:space="preserve">          集体补助收入</t>
  </si>
  <si>
    <t>七、城乡居民基本医疗保险基金收入</t>
  </si>
  <si>
    <t>社会保险基金预算收入</t>
  </si>
  <si>
    <t xml:space="preserve">  其中：社会保险费收入</t>
  </si>
  <si>
    <t xml:space="preserve">        财政补贴收入</t>
  </si>
  <si>
    <t xml:space="preserve">        利息收入</t>
  </si>
  <si>
    <t xml:space="preserve">        委托投资收益</t>
  </si>
  <si>
    <t xml:space="preserve">         其他收入</t>
  </si>
  <si>
    <t xml:space="preserve">         转移收入</t>
  </si>
  <si>
    <t xml:space="preserve">        全国统筹调剂资金收入</t>
  </si>
  <si>
    <t>2023年临翔区社会保险基金支出决算表</t>
  </si>
  <si>
    <t>一、企业职工养老保险基金支出</t>
  </si>
  <si>
    <t xml:space="preserve">    其中：基本养老金支出</t>
  </si>
  <si>
    <t xml:space="preserve">         丧葬补助金和抚恤金支出</t>
  </si>
  <si>
    <t xml:space="preserve">         转移支出</t>
  </si>
  <si>
    <t xml:space="preserve">         其他支出</t>
  </si>
  <si>
    <t xml:space="preserve">         上解上级支出</t>
  </si>
  <si>
    <t xml:space="preserve">         全国统筹调剂资金支出</t>
  </si>
  <si>
    <t>二、机关事业单位基本养老保险基金支出</t>
  </si>
  <si>
    <t>三、失业保险基金支出</t>
  </si>
  <si>
    <t xml:space="preserve">    其中：失业保险金支出</t>
  </si>
  <si>
    <t xml:space="preserve">         基本医疗保险费支出</t>
  </si>
  <si>
    <t xml:space="preserve">         职业培训和职业介绍补贴支出</t>
  </si>
  <si>
    <t xml:space="preserve">         其他费用支出</t>
  </si>
  <si>
    <t xml:space="preserve">         稳岗返还支出</t>
  </si>
  <si>
    <t xml:space="preserve">         技能提升补贴支出</t>
  </si>
  <si>
    <t>四、城镇职工基本医疗保险基金支出</t>
  </si>
  <si>
    <t xml:space="preserve">    其中：基本医疗保险待遇支出</t>
  </si>
  <si>
    <t>五、工伤保险基金支出</t>
  </si>
  <si>
    <t xml:space="preserve">    其中：工伤保险待遇支出</t>
  </si>
  <si>
    <t xml:space="preserve">          劳动能力鉴定支出</t>
  </si>
  <si>
    <t xml:space="preserve">          工伤保险预防费用支出</t>
  </si>
  <si>
    <t xml:space="preserve">          其他支出</t>
  </si>
  <si>
    <t>六、城乡居民基本养老保险基金支出</t>
  </si>
  <si>
    <t xml:space="preserve">    其中：基础养老金支出</t>
  </si>
  <si>
    <t xml:space="preserve">         个人账户养老金支出</t>
  </si>
  <si>
    <t xml:space="preserve">         丧葬补助金支出</t>
  </si>
  <si>
    <t>七、城乡居民基本医疗保险基金支出</t>
  </si>
  <si>
    <t xml:space="preserve">         大病保险支出</t>
  </si>
  <si>
    <t>社会保险基金预算支出</t>
  </si>
  <si>
    <t xml:space="preserve">    其中：社会保险待遇支出</t>
  </si>
  <si>
    <t xml:space="preserve">          全国统筹调剂资金支出</t>
  </si>
  <si>
    <t xml:space="preserve">      年终结余</t>
  </si>
  <si>
    <t>滚存结余</t>
  </si>
  <si>
    <t>2023年临翔区本级社会保险基金收入决算表</t>
  </si>
  <si>
    <t>2023年临翔区本级社会保险基金支出决算表</t>
  </si>
  <si>
    <t>2023年临翔区地方政府债务限额及余额决算表</t>
  </si>
  <si>
    <t>地   区</t>
  </si>
  <si>
    <t>2023年债务限额</t>
  </si>
  <si>
    <t>2023年债务余额（决算数）</t>
  </si>
  <si>
    <t>一般债务</t>
  </si>
  <si>
    <t>专项债务</t>
  </si>
  <si>
    <t>公  式</t>
  </si>
  <si>
    <t>A=B+C</t>
  </si>
  <si>
    <t>B</t>
  </si>
  <si>
    <t>C</t>
  </si>
  <si>
    <t>D=E+F</t>
  </si>
  <si>
    <t>E</t>
  </si>
  <si>
    <t>F</t>
  </si>
  <si>
    <t>2023年临翔区地方政府债券使用表</t>
  </si>
  <si>
    <t>项目编号</t>
  </si>
  <si>
    <t>项目领域</t>
  </si>
  <si>
    <t>项目主管部门</t>
  </si>
  <si>
    <t>项目实施单位</t>
  </si>
  <si>
    <t>债券性质</t>
  </si>
  <si>
    <t>债券规模</t>
  </si>
  <si>
    <t>发行时间（年/月）</t>
  </si>
  <si>
    <t>临沧市临翔区</t>
  </si>
  <si>
    <t>临沧职业学院建设项目</t>
  </si>
  <si>
    <t>53090220D000000075462</t>
  </si>
  <si>
    <t>职业教育</t>
  </si>
  <si>
    <t>临沧市教育体育局</t>
  </si>
  <si>
    <t>临沧市临翔区教育体育局机关</t>
  </si>
  <si>
    <t>其他领域专项债券</t>
  </si>
  <si>
    <t>2023-03</t>
  </si>
  <si>
    <t>云南省临沧市临翔区粮食仓储物流园区项目</t>
  </si>
  <si>
    <t>53090222D000000057044</t>
  </si>
  <si>
    <t>粮食仓储物流设施</t>
  </si>
  <si>
    <t>临沧市临翔区供销合作社联合社</t>
  </si>
  <si>
    <t>2023-08</t>
  </si>
  <si>
    <t>2023年临翔区地方政府债务发行及还本付息表</t>
  </si>
  <si>
    <t>本地区</t>
  </si>
  <si>
    <t>本级</t>
  </si>
  <si>
    <t>一、2022年末地方政府债务余额</t>
  </si>
  <si>
    <t xml:space="preserve">  其中：一般债务</t>
  </si>
  <si>
    <t xml:space="preserve">     专项债务</t>
  </si>
  <si>
    <t>二、2022年地方政府债务限额</t>
  </si>
  <si>
    <t>三、2023年地方政府债务发行决算数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</si>
  <si>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</si>
  <si>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</si>
  <si>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</si>
  <si>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</si>
  <si>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</si>
  <si>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</si>
  <si>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</si>
  <si>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四、2023年地方政府债务还本决算数</t>
  </si>
  <si>
    <t xml:space="preserve">     一般债务</t>
  </si>
  <si>
    <t>五、2023年地方政府债务付息决算数</t>
  </si>
  <si>
    <t>六、2023年末地方政府债务余额决算数</t>
  </si>
  <si>
    <t>七、2023年地方政府债务限额</t>
  </si>
  <si>
    <t>2023年度临翔区政府一般债务限额和余额情况表</t>
  </si>
  <si>
    <t>一、上两年（2021）末地方政府一般债务余额实际数</t>
  </si>
  <si>
    <t>二、上一年（2022）末地方政府一般债务余额限额</t>
  </si>
  <si>
    <t>三、上一年（2022）地方政府一般债券发行额（省政府转贷）</t>
  </si>
  <si>
    <t>四、上一年（2022）地方政府一般债券还本支出额</t>
  </si>
  <si>
    <t>五、上一年（2022）末地方政府一般债务余额</t>
  </si>
  <si>
    <t>六、2023年（本年）地方政府一般债务新增限额</t>
  </si>
  <si>
    <t>七、2023年（本年）末地方政府一般债务余额限额</t>
  </si>
  <si>
    <t>2023年度临翔区专项债务限额和余额情况表</t>
  </si>
  <si>
    <t>一、上两年（2021）末地方政府专项债务余额实际数</t>
  </si>
  <si>
    <t>二、上一年（2022）末地方政府专项债务余额限额</t>
  </si>
  <si>
    <t>三、上一年（2022）地方政府专项债券发行额</t>
  </si>
  <si>
    <t>四、上一年（2022）地方政府专项债券还本支出额</t>
  </si>
  <si>
    <t>五、上一年（2022）末地方政府专项债务余额</t>
  </si>
  <si>
    <t>六、上一年（2022）地方政府专项债券转贷支出额</t>
  </si>
  <si>
    <t>七、2023年（本年）地方政府专项债务新增限额</t>
  </si>
  <si>
    <t>八、2023年（本年）末地方政府专项债务余额限额</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</si>
</sst>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00_ "/>
    <numFmt numFmtId="177" formatCode="#,##0.000000"/>
    <numFmt numFmtId="178" formatCode="0.0%"/>
  </numFmts>
  <fonts count="65">
    <font>
      <sz val="11"/>
      <color rgb="FF000000"/>
      <name val="宋体"/>
      <charset val="134"/>
      <scheme val="minor"/>
    </font>
    <font>
      <sz val="9"/>
      <name val="微软雅黑"/>
      <charset val="134"/>
    </font>
    <font>
      <b/>
      <sz val="14"/>
      <name val="宋体"/>
      <charset val="134"/>
    </font>
    <font>
      <sz val="10"/>
      <name val="宋体"/>
      <charset val="134"/>
    </font>
    <font>
      <b/>
      <sz val="10"/>
      <name val="宋体"/>
      <charset val="134"/>
    </font>
    <font>
      <sz val="10"/>
      <color theme="1"/>
      <name val="SimSun"/>
      <charset val="134"/>
    </font>
    <font>
      <sz val="12"/>
      <name val="宋体"/>
      <charset val="134"/>
    </font>
    <font>
      <b/>
      <sz val="18"/>
      <name val="宋体"/>
      <charset val="134"/>
    </font>
    <font>
      <sz val="11"/>
      <color theme="1"/>
      <name val="宋体"/>
      <charset val="134"/>
      <scheme val="minor"/>
    </font>
    <font>
      <b/>
      <sz val="18"/>
      <color theme="1"/>
      <name val="SimSun"/>
      <charset val="134"/>
    </font>
    <font>
      <sz val="9.75"/>
      <color theme="1"/>
      <name val="normal"/>
      <charset val="134"/>
    </font>
    <font>
      <b/>
      <sz val="9.75"/>
      <color theme="1"/>
      <name val="SimSun"/>
      <charset val="134"/>
    </font>
    <font>
      <sz val="9.75"/>
      <color theme="1"/>
      <name val="SimSun"/>
      <charset val="134"/>
    </font>
    <font>
      <sz val="10"/>
      <color theme="1"/>
      <name val="宋体"/>
      <charset val="134"/>
    </font>
    <font>
      <sz val="11"/>
      <color theme="1"/>
      <name val="宋体"/>
      <charset val="134"/>
    </font>
    <font>
      <sz val="10.5"/>
      <color theme="1"/>
      <name val="SimSun"/>
      <charset val="134"/>
    </font>
    <font>
      <sz val="9.75"/>
      <color theme="1"/>
      <name val="宋体"/>
      <charset val="134"/>
    </font>
    <font>
      <sz val="11"/>
      <name val="SimSun"/>
      <charset val="134"/>
    </font>
    <font>
      <b/>
      <sz val="18"/>
      <color rgb="FF000000"/>
      <name val="宋体"/>
      <charset val="134"/>
    </font>
    <font>
      <sz val="9"/>
      <color rgb="FF000000"/>
      <name val="SimSun"/>
      <charset val="134"/>
    </font>
    <font>
      <sz val="9.75"/>
      <color rgb="FF000000"/>
      <name val="normal"/>
      <charset val="134"/>
    </font>
    <font>
      <b/>
      <sz val="9.75"/>
      <color rgb="FF000000"/>
      <name val="SimSun"/>
      <charset val="134"/>
    </font>
    <font>
      <sz val="9.75"/>
      <color rgb="FF000000"/>
      <name val="SimSun"/>
      <charset val="134"/>
    </font>
    <font>
      <b/>
      <sz val="11"/>
      <color rgb="FF000000"/>
      <name val="宋体"/>
      <charset val="134"/>
      <scheme val="minor"/>
    </font>
    <font>
      <b/>
      <sz val="10"/>
      <color theme="1"/>
      <name val="宋体"/>
      <charset val="134"/>
    </font>
    <font>
      <sz val="9"/>
      <color theme="1"/>
      <name val="宋体"/>
      <charset val="134"/>
    </font>
    <font>
      <sz val="12"/>
      <color theme="1"/>
      <name val="宋体"/>
      <charset val="134"/>
    </font>
    <font>
      <sz val="12"/>
      <color rgb="FF000000"/>
      <name val="宋体"/>
      <charset val="134"/>
    </font>
    <font>
      <b/>
      <sz val="18"/>
      <color theme="1"/>
      <name val="宋体"/>
      <charset val="134"/>
    </font>
    <font>
      <b/>
      <sz val="9.8"/>
      <color theme="1"/>
      <name val="SimSun"/>
      <charset val="134"/>
    </font>
    <font>
      <b/>
      <sz val="9.8"/>
      <color rgb="FF000000"/>
      <name val="SimSun"/>
      <charset val="134"/>
    </font>
    <font>
      <sz val="10"/>
      <color rgb="FF000000"/>
      <name val="宋体"/>
      <charset val="134"/>
    </font>
    <font>
      <sz val="11"/>
      <name val="宋体"/>
      <charset val="134"/>
    </font>
    <font>
      <sz val="9.75"/>
      <color theme="1"/>
      <name val="宋体"/>
      <charset val="134"/>
      <scheme val="minor"/>
    </font>
    <font>
      <sz val="11"/>
      <color rgb="FF000000"/>
      <name val="宋体"/>
      <charset val="134"/>
    </font>
    <font>
      <b/>
      <sz val="10"/>
      <color theme="1"/>
      <name val="宋体"/>
      <charset val="134"/>
      <scheme val="minor"/>
    </font>
    <font>
      <sz val="11"/>
      <color theme="1"/>
      <name val="等线"/>
      <charset val="134"/>
    </font>
    <font>
      <sz val="9"/>
      <color theme="1"/>
      <name val="微软雅黑"/>
      <charset val="134"/>
    </font>
    <font>
      <sz val="7.5"/>
      <color theme="1"/>
      <name val="normal"/>
      <charset val="134"/>
    </font>
    <font>
      <sz val="9.8"/>
      <color rgb="FF000000"/>
      <name val="SimSun"/>
      <charset val="134"/>
    </font>
    <font>
      <sz val="10.5"/>
      <color theme="1"/>
      <name val="normal"/>
      <charset val="134"/>
    </font>
    <font>
      <b/>
      <sz val="27"/>
      <name val="SimSun"/>
      <charset val="134"/>
    </font>
    <font>
      <sz val="11"/>
      <color rgb="FFFFFFFF"/>
      <name val="宋体"/>
      <charset val="134"/>
    </font>
    <font>
      <sz val="11"/>
      <color rgb="FFFFFFFF"/>
      <name val="宋体"/>
      <charset val="134"/>
      <scheme val="minor"/>
    </font>
    <font>
      <sz val="12"/>
      <color rgb="FFFFFFFF"/>
      <name val="SimSun"/>
      <charset val="134"/>
    </font>
    <font>
      <sz val="12"/>
      <name val="SimSun"/>
      <charset val="134"/>
    </font>
    <font>
      <sz val="11"/>
      <color indexed="0"/>
      <name val="宋体"/>
      <charset val="134"/>
      <scheme val="minor"/>
    </font>
    <font>
      <sz val="11"/>
      <color rgb="FF9C0006"/>
      <name val="宋体"/>
      <charset val="134"/>
      <scheme val="minor"/>
    </font>
    <font>
      <sz val="11"/>
      <color theme="0"/>
      <name val="宋体"/>
      <charset val="134"/>
      <scheme val="minor"/>
    </font>
    <font>
      <b/>
      <sz val="11"/>
      <color rgb="FFFA7D00"/>
      <name val="宋体"/>
      <charset val="134"/>
      <scheme val="minor"/>
    </font>
    <font>
      <sz val="11"/>
      <color rgb="FF3F3F76"/>
      <name val="宋体"/>
      <charset val="134"/>
      <scheme val="minor"/>
    </font>
    <font>
      <b/>
      <sz val="11"/>
      <color rgb="FFFFFFFF"/>
      <name val="宋体"/>
      <charset val="134"/>
      <scheme val="minor"/>
    </font>
    <font>
      <sz val="11"/>
      <color rgb="FFFF0000"/>
      <name val="宋体"/>
      <charset val="134"/>
      <scheme val="minor"/>
    </font>
    <font>
      <b/>
      <sz val="11"/>
      <color theme="1"/>
      <name val="宋体"/>
      <charset val="134"/>
      <scheme val="minor"/>
    </font>
    <font>
      <b/>
      <sz val="13"/>
      <color theme="3"/>
      <name val="宋体"/>
      <charset val="134"/>
      <scheme val="minor"/>
    </font>
    <font>
      <b/>
      <sz val="18"/>
      <color theme="3"/>
      <name val="宋体"/>
      <charset val="134"/>
      <scheme val="minor"/>
    </font>
    <font>
      <sz val="11"/>
      <color rgb="FF9C6500"/>
      <name val="宋体"/>
      <charset val="134"/>
      <scheme val="minor"/>
    </font>
    <font>
      <b/>
      <sz val="11"/>
      <color rgb="FF3F3F3F"/>
      <name val="宋体"/>
      <charset val="134"/>
      <scheme val="minor"/>
    </font>
    <font>
      <b/>
      <sz val="11"/>
      <color theme="3"/>
      <name val="宋体"/>
      <charset val="134"/>
      <scheme val="minor"/>
    </font>
    <font>
      <u/>
      <sz val="11"/>
      <color rgb="FF0000FF"/>
      <name val="宋体"/>
      <charset val="134"/>
      <scheme val="minor"/>
    </font>
    <font>
      <sz val="11"/>
      <color rgb="FFFA7D00"/>
      <name val="宋体"/>
      <charset val="134"/>
      <scheme val="minor"/>
    </font>
    <font>
      <i/>
      <sz val="11"/>
      <color rgb="FF7F7F7F"/>
      <name val="宋体"/>
      <charset val="134"/>
      <scheme val="minor"/>
    </font>
    <font>
      <u/>
      <sz val="11"/>
      <color rgb="FF800080"/>
      <name val="宋体"/>
      <charset val="134"/>
      <scheme val="minor"/>
    </font>
    <font>
      <sz val="11"/>
      <color rgb="FF006100"/>
      <name val="宋体"/>
      <charset val="134"/>
      <scheme val="minor"/>
    </font>
    <font>
      <b/>
      <sz val="15"/>
      <color theme="3"/>
      <name val="宋体"/>
      <charset val="134"/>
      <scheme val="minor"/>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C7CE"/>
        <bgColor indexed="64"/>
      </patternFill>
    </fill>
    <fill>
      <patternFill patternType="solid">
        <fgColor theme="8"/>
        <bgColor indexed="64"/>
      </patternFill>
    </fill>
    <fill>
      <patternFill patternType="solid">
        <fgColor theme="4" tint="0.6"/>
        <bgColor indexed="64"/>
      </patternFill>
    </fill>
    <fill>
      <patternFill patternType="solid">
        <fgColor theme="6" tint="0.8"/>
        <bgColor indexed="64"/>
      </patternFill>
    </fill>
    <fill>
      <patternFill patternType="solid">
        <fgColor rgb="FFF2F2F2"/>
        <bgColor indexed="64"/>
      </patternFill>
    </fill>
    <fill>
      <patternFill patternType="solid">
        <fgColor theme="6" tint="0.6"/>
        <bgColor indexed="64"/>
      </patternFill>
    </fill>
    <fill>
      <patternFill patternType="solid">
        <fgColor rgb="FFFFCC99"/>
        <bgColor indexed="64"/>
      </patternFill>
    </fill>
    <fill>
      <patternFill patternType="solid">
        <fgColor theme="7" tint="0.6"/>
        <bgColor indexed="64"/>
      </patternFill>
    </fill>
    <fill>
      <patternFill patternType="solid">
        <fgColor theme="5"/>
        <bgColor indexed="64"/>
      </patternFill>
    </fill>
    <fill>
      <patternFill patternType="solid">
        <fgColor theme="4" tint="0.4"/>
        <bgColor indexed="64"/>
      </patternFill>
    </fill>
    <fill>
      <patternFill patternType="solid">
        <fgColor rgb="FFA5A5A5"/>
        <bgColor indexed="64"/>
      </patternFill>
    </fill>
    <fill>
      <patternFill patternType="solid">
        <fgColor theme="4" tint="0.8"/>
        <bgColor indexed="64"/>
      </patternFill>
    </fill>
    <fill>
      <patternFill patternType="solid">
        <fgColor theme="8" tint="0.4"/>
        <bgColor indexed="64"/>
      </patternFill>
    </fill>
    <fill>
      <patternFill patternType="solid">
        <fgColor theme="7"/>
        <bgColor indexed="64"/>
      </patternFill>
    </fill>
    <fill>
      <patternFill patternType="solid">
        <fgColor theme="7" tint="0.4"/>
        <bgColor indexed="64"/>
      </patternFill>
    </fill>
    <fill>
      <patternFill patternType="solid">
        <fgColor theme="4"/>
        <bgColor indexed="64"/>
      </patternFill>
    </fill>
    <fill>
      <patternFill patternType="solid">
        <fgColor theme="9" tint="0.6"/>
        <bgColor indexed="64"/>
      </patternFill>
    </fill>
    <fill>
      <patternFill patternType="solid">
        <fgColor theme="8" tint="0.6"/>
        <bgColor indexed="64"/>
      </patternFill>
    </fill>
    <fill>
      <patternFill patternType="solid">
        <fgColor theme="6" tint="0.4"/>
        <bgColor indexed="64"/>
      </patternFill>
    </fill>
    <fill>
      <patternFill patternType="solid">
        <fgColor theme="5" tint="0.6"/>
        <bgColor indexed="64"/>
      </patternFill>
    </fill>
    <fill>
      <patternFill patternType="solid">
        <fgColor rgb="FFFFEB9C"/>
        <bgColor indexed="64"/>
      </patternFill>
    </fill>
    <fill>
      <patternFill patternType="solid">
        <fgColor theme="8" tint="0.8"/>
        <bgColor indexed="64"/>
      </patternFill>
    </fill>
    <fill>
      <patternFill patternType="solid">
        <fgColor theme="5" tint="0.4"/>
        <bgColor indexed="64"/>
      </patternFill>
    </fill>
    <fill>
      <patternFill patternType="solid">
        <fgColor theme="7" tint="0.8"/>
        <bgColor indexed="64"/>
      </patternFill>
    </fill>
    <fill>
      <patternFill patternType="solid">
        <fgColor theme="5" tint="0.8"/>
        <bgColor indexed="64"/>
      </patternFill>
    </fill>
    <fill>
      <patternFill patternType="solid">
        <fgColor theme="9" tint="0.8"/>
        <bgColor indexed="64"/>
      </patternFill>
    </fill>
    <fill>
      <patternFill patternType="solid">
        <fgColor rgb="FFC6EFCE"/>
        <bgColor indexed="64"/>
      </patternFill>
    </fill>
    <fill>
      <patternFill patternType="solid">
        <fgColor theme="9" tint="0.4"/>
        <bgColor indexed="64"/>
      </patternFill>
    </fill>
    <fill>
      <patternFill patternType="solid">
        <fgColor theme="9"/>
        <bgColor indexed="64"/>
      </patternFill>
    </fill>
    <fill>
      <patternFill patternType="solid">
        <fgColor rgb="FFFFFFCC"/>
        <bgColor indexed="64"/>
      </patternFill>
    </fill>
    <fill>
      <patternFill patternType="solid">
        <fgColor theme="6"/>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indexed="8"/>
      </right>
      <top/>
      <bottom style="thin">
        <color indexed="8"/>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5"/>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81">
    <xf numFmtId="0" fontId="0" fillId="0" borderId="0">
      <alignment vertical="top"/>
    </xf>
    <xf numFmtId="42" fontId="8" fillId="0" borderId="0" applyFont="0" applyFill="0" applyBorder="0" applyAlignment="0" applyProtection="0">
      <alignment vertical="center"/>
    </xf>
    <xf numFmtId="0" fontId="8" fillId="8" borderId="0" applyNumberFormat="0" applyBorder="0" applyAlignment="0" applyProtection="0">
      <alignment vertical="center"/>
    </xf>
    <xf numFmtId="0" fontId="50" fillId="11" borderId="17" applyNumberFormat="0" applyAlignment="0" applyProtection="0">
      <alignment vertical="center"/>
    </xf>
    <xf numFmtId="44" fontId="8" fillId="0" borderId="0" applyFont="0" applyFill="0" applyBorder="0" applyAlignment="0" applyProtection="0">
      <alignment vertical="center"/>
    </xf>
    <xf numFmtId="0" fontId="8" fillId="0" borderId="0">
      <alignment vertical="center"/>
    </xf>
    <xf numFmtId="0" fontId="8" fillId="0" borderId="0">
      <alignment vertical="center"/>
    </xf>
    <xf numFmtId="41" fontId="8" fillId="0" borderId="0" applyFont="0" applyFill="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47" fillId="5" borderId="0" applyNumberFormat="0" applyBorder="0" applyAlignment="0" applyProtection="0">
      <alignment vertical="center"/>
    </xf>
    <xf numFmtId="43" fontId="8" fillId="0" borderId="0" applyFont="0" applyFill="0" applyBorder="0" applyAlignment="0" applyProtection="0">
      <alignment vertical="center"/>
    </xf>
    <xf numFmtId="0" fontId="8" fillId="0" borderId="0">
      <alignment vertical="center"/>
    </xf>
    <xf numFmtId="0" fontId="48" fillId="23" borderId="0" applyNumberFormat="0" applyBorder="0" applyAlignment="0" applyProtection="0">
      <alignment vertical="center"/>
    </xf>
    <xf numFmtId="0" fontId="59" fillId="0" borderId="0" applyNumberFormat="0" applyFill="0" applyBorder="0" applyAlignment="0" applyProtection="0">
      <alignment vertical="center"/>
    </xf>
    <xf numFmtId="9" fontId="8" fillId="0" borderId="0" applyFont="0" applyFill="0" applyBorder="0" applyAlignment="0" applyProtection="0">
      <alignment vertical="center"/>
    </xf>
    <xf numFmtId="0" fontId="62" fillId="0" borderId="0" applyNumberFormat="0" applyFill="0" applyBorder="0" applyAlignment="0" applyProtection="0">
      <alignment vertical="center"/>
    </xf>
    <xf numFmtId="0" fontId="8" fillId="34" borderId="24" applyNumberFormat="0" applyFont="0" applyAlignment="0" applyProtection="0">
      <alignment vertical="center"/>
    </xf>
    <xf numFmtId="0" fontId="8" fillId="0" borderId="0">
      <alignment vertical="center"/>
    </xf>
    <xf numFmtId="0" fontId="48" fillId="27" borderId="0" applyNumberFormat="0" applyBorder="0" applyAlignment="0" applyProtection="0">
      <alignment vertical="center"/>
    </xf>
    <xf numFmtId="0" fontId="58"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8" fillId="0" borderId="0">
      <alignment vertical="center"/>
    </xf>
    <xf numFmtId="0" fontId="61" fillId="0" borderId="0" applyNumberFormat="0" applyFill="0" applyBorder="0" applyAlignment="0" applyProtection="0">
      <alignment vertical="center"/>
    </xf>
    <xf numFmtId="0" fontId="64" fillId="0" borderId="20" applyNumberFormat="0" applyFill="0" applyAlignment="0" applyProtection="0">
      <alignment vertical="center"/>
    </xf>
    <xf numFmtId="0" fontId="54" fillId="0" borderId="20" applyNumberFormat="0" applyFill="0" applyAlignment="0" applyProtection="0">
      <alignment vertical="center"/>
    </xf>
    <xf numFmtId="0" fontId="8" fillId="0" borderId="0">
      <alignment vertical="center"/>
    </xf>
    <xf numFmtId="0" fontId="48" fillId="14" borderId="0" applyNumberFormat="0" applyBorder="0" applyAlignment="0" applyProtection="0">
      <alignment vertical="center"/>
    </xf>
    <xf numFmtId="0" fontId="58" fillId="0" borderId="22" applyNumberFormat="0" applyFill="0" applyAlignment="0" applyProtection="0">
      <alignment vertical="center"/>
    </xf>
    <xf numFmtId="0" fontId="8" fillId="0" borderId="0">
      <alignment vertical="center"/>
    </xf>
    <xf numFmtId="0" fontId="48" fillId="19" borderId="0" applyNumberFormat="0" applyBorder="0" applyAlignment="0" applyProtection="0">
      <alignment vertical="center"/>
    </xf>
    <xf numFmtId="0" fontId="57" fillId="9" borderId="21" applyNumberFormat="0" applyAlignment="0" applyProtection="0">
      <alignment vertical="center"/>
    </xf>
    <xf numFmtId="0" fontId="49" fillId="9" borderId="17" applyNumberFormat="0" applyAlignment="0" applyProtection="0">
      <alignment vertical="center"/>
    </xf>
    <xf numFmtId="0" fontId="51" fillId="15" borderId="18" applyNumberFormat="0" applyAlignment="0" applyProtection="0">
      <alignment vertical="center"/>
    </xf>
    <xf numFmtId="0" fontId="8" fillId="30" borderId="0" applyNumberFormat="0" applyBorder="0" applyAlignment="0" applyProtection="0">
      <alignment vertical="center"/>
    </xf>
    <xf numFmtId="0" fontId="48" fillId="13" borderId="0" applyNumberFormat="0" applyBorder="0" applyAlignment="0" applyProtection="0">
      <alignment vertical="center"/>
    </xf>
    <xf numFmtId="0" fontId="60" fillId="0" borderId="23" applyNumberFormat="0" applyFill="0" applyAlignment="0" applyProtection="0">
      <alignment vertical="center"/>
    </xf>
    <xf numFmtId="0" fontId="53" fillId="0" borderId="19" applyNumberFormat="0" applyFill="0" applyAlignment="0" applyProtection="0">
      <alignment vertical="center"/>
    </xf>
    <xf numFmtId="0" fontId="8" fillId="0" borderId="0">
      <alignment vertical="center"/>
    </xf>
    <xf numFmtId="0" fontId="8" fillId="0" borderId="0">
      <alignment vertical="center"/>
    </xf>
    <xf numFmtId="0" fontId="63" fillId="31" borderId="0" applyNumberFormat="0" applyBorder="0" applyAlignment="0" applyProtection="0">
      <alignment vertical="center"/>
    </xf>
    <xf numFmtId="0" fontId="56" fillId="25" borderId="0" applyNumberFormat="0" applyBorder="0" applyAlignment="0" applyProtection="0">
      <alignment vertical="center"/>
    </xf>
    <xf numFmtId="0" fontId="8" fillId="26" borderId="0" applyNumberFormat="0" applyBorder="0" applyAlignment="0" applyProtection="0">
      <alignment vertical="center"/>
    </xf>
    <xf numFmtId="0" fontId="48" fillId="20"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8" fillId="24" borderId="0" applyNumberFormat="0" applyBorder="0" applyAlignment="0" applyProtection="0">
      <alignment vertical="center"/>
    </xf>
    <xf numFmtId="0" fontId="48" fillId="35" borderId="0" applyNumberFormat="0" applyBorder="0" applyAlignment="0" applyProtection="0">
      <alignment vertical="center"/>
    </xf>
    <xf numFmtId="0" fontId="48" fillId="18" borderId="0" applyNumberFormat="0" applyBorder="0" applyAlignment="0" applyProtection="0">
      <alignment vertical="center"/>
    </xf>
    <xf numFmtId="0" fontId="8" fillId="28" borderId="0" applyNumberFormat="0" applyBorder="0" applyAlignment="0" applyProtection="0">
      <alignment vertical="center"/>
    </xf>
    <xf numFmtId="0" fontId="8" fillId="0" borderId="0">
      <alignment vertical="center"/>
    </xf>
    <xf numFmtId="0" fontId="8" fillId="12" borderId="0" applyNumberFormat="0" applyBorder="0" applyAlignment="0" applyProtection="0">
      <alignment vertical="center"/>
    </xf>
    <xf numFmtId="0" fontId="48" fillId="6" borderId="0" applyNumberFormat="0" applyBorder="0" applyAlignment="0" applyProtection="0">
      <alignment vertical="center"/>
    </xf>
    <xf numFmtId="0" fontId="8" fillId="0" borderId="0">
      <alignment vertical="center"/>
    </xf>
    <xf numFmtId="0" fontId="8" fillId="22" borderId="0" applyNumberFormat="0" applyBorder="0" applyAlignment="0" applyProtection="0">
      <alignment vertical="center"/>
    </xf>
    <xf numFmtId="0" fontId="8" fillId="0" borderId="0">
      <alignment vertical="center"/>
    </xf>
    <xf numFmtId="0" fontId="48" fillId="17" borderId="0" applyNumberFormat="0" applyBorder="0" applyAlignment="0" applyProtection="0">
      <alignment vertical="center"/>
    </xf>
    <xf numFmtId="0" fontId="48" fillId="33" borderId="0" applyNumberFormat="0" applyBorder="0" applyAlignment="0" applyProtection="0">
      <alignment vertical="center"/>
    </xf>
    <xf numFmtId="0" fontId="8" fillId="0" borderId="0">
      <alignment vertical="center"/>
    </xf>
    <xf numFmtId="0" fontId="8" fillId="21" borderId="0" applyNumberFormat="0" applyBorder="0" applyAlignment="0" applyProtection="0">
      <alignment vertical="center"/>
    </xf>
    <xf numFmtId="0" fontId="8" fillId="0" borderId="0">
      <alignment vertical="center"/>
    </xf>
    <xf numFmtId="0" fontId="8" fillId="0" borderId="0">
      <alignment vertical="center"/>
    </xf>
    <xf numFmtId="0" fontId="48" fillId="3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cellStyleXfs>
  <cellXfs count="181">
    <xf numFmtId="0" fontId="0" fillId="0" borderId="0" xfId="0" applyFont="1">
      <alignment vertical="top"/>
    </xf>
    <xf numFmtId="0" fontId="1" fillId="0" borderId="0" xfId="0" applyFont="1" applyFill="1" applyBorder="1" applyAlignment="1" applyProtection="1">
      <alignment vertical="top"/>
      <protection locked="0"/>
    </xf>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vertical="center"/>
    </xf>
    <xf numFmtId="3" fontId="3" fillId="0" borderId="1"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right" vertical="center"/>
    </xf>
    <xf numFmtId="3" fontId="5" fillId="2" borderId="2" xfId="0" applyNumberFormat="1" applyFont="1" applyFill="1" applyBorder="1" applyAlignment="1" applyProtection="1">
      <alignment horizontal="right" vertical="center" wrapText="1"/>
      <protection locked="0"/>
    </xf>
    <xf numFmtId="0" fontId="6" fillId="0" borderId="1" xfId="0" applyNumberFormat="1" applyFont="1" applyFill="1" applyBorder="1" applyAlignment="1" applyProtection="1"/>
    <xf numFmtId="0" fontId="6" fillId="0" borderId="0" xfId="0" applyFont="1" applyFill="1" applyBorder="1" applyAlignment="1" applyProtection="1"/>
    <xf numFmtId="0" fontId="6" fillId="3" borderId="0" xfId="0" applyFont="1" applyFill="1" applyBorder="1" applyAlignment="1" applyProtection="1"/>
    <xf numFmtId="0" fontId="7" fillId="0" borderId="0" xfId="0" applyNumberFormat="1" applyFont="1" applyFill="1" applyBorder="1" applyAlignment="1" applyProtection="1">
      <alignment horizontal="center" vertical="center"/>
    </xf>
    <xf numFmtId="0" fontId="3" fillId="3" borderId="0"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xf>
    <xf numFmtId="3" fontId="3" fillId="0" borderId="1" xfId="0" applyNumberFormat="1" applyFont="1" applyFill="1" applyBorder="1" applyAlignment="1" applyProtection="1">
      <alignment vertical="center"/>
    </xf>
    <xf numFmtId="3" fontId="3" fillId="3" borderId="4" xfId="0" applyNumberFormat="1" applyFont="1" applyFill="1" applyBorder="1" applyAlignment="1" applyProtection="1">
      <alignment horizontal="right" vertical="center"/>
    </xf>
    <xf numFmtId="0" fontId="8" fillId="0" borderId="0" xfId="0" applyFont="1" applyAlignment="1">
      <alignment vertical="center"/>
    </xf>
    <xf numFmtId="0" fontId="9" fillId="2" borderId="0" xfId="0" applyFont="1" applyFill="1" applyAlignment="1">
      <alignment horizontal="center" vertical="center"/>
    </xf>
    <xf numFmtId="0" fontId="8" fillId="2" borderId="0" xfId="73" applyFont="1" applyFill="1">
      <alignment vertical="center"/>
    </xf>
    <xf numFmtId="0" fontId="10" fillId="2" borderId="0" xfId="0" applyFont="1" applyFill="1" applyAlignment="1">
      <alignment horizontal="right" vertical="center" wrapText="1"/>
    </xf>
    <xf numFmtId="0" fontId="11" fillId="2" borderId="2" xfId="0" applyFont="1" applyFill="1" applyBorder="1" applyAlignment="1">
      <alignment horizontal="center" vertical="center" wrapText="1"/>
    </xf>
    <xf numFmtId="0" fontId="12" fillId="2" borderId="2" xfId="0" applyFont="1" applyFill="1" applyBorder="1" applyAlignment="1">
      <alignment horizontal="left" vertical="center" wrapText="1"/>
    </xf>
    <xf numFmtId="3" fontId="13" fillId="2" borderId="2" xfId="0" applyNumberFormat="1" applyFont="1" applyFill="1" applyBorder="1" applyAlignment="1" applyProtection="1">
      <alignment vertical="center" wrapText="1"/>
      <protection locked="0"/>
    </xf>
    <xf numFmtId="3" fontId="5" fillId="2" borderId="2" xfId="0" applyNumberFormat="1" applyFont="1" applyFill="1" applyBorder="1" applyAlignment="1" applyProtection="1">
      <alignment vertical="center" wrapText="1"/>
      <protection locked="0"/>
    </xf>
    <xf numFmtId="0" fontId="0" fillId="0" borderId="0" xfId="0" applyFont="1" applyAlignment="1">
      <alignment vertical="top" wrapText="1"/>
    </xf>
    <xf numFmtId="0" fontId="14" fillId="2"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0" fillId="2" borderId="5" xfId="0" applyFont="1" applyFill="1" applyBorder="1" applyAlignment="1" applyProtection="1">
      <alignment horizontal="center" vertical="center" wrapText="1"/>
      <protection locked="0"/>
    </xf>
    <xf numFmtId="0" fontId="16" fillId="2" borderId="5" xfId="0" applyFont="1" applyFill="1" applyBorder="1" applyAlignment="1" applyProtection="1">
      <alignment horizontal="left" vertical="center" wrapText="1"/>
      <protection locked="0"/>
    </xf>
    <xf numFmtId="0" fontId="17" fillId="0" borderId="6" xfId="0" applyFont="1" applyFill="1" applyBorder="1" applyAlignment="1">
      <alignment vertical="center" wrapText="1"/>
    </xf>
    <xf numFmtId="0" fontId="17" fillId="0" borderId="5" xfId="0" applyFont="1" applyFill="1" applyBorder="1" applyAlignment="1">
      <alignment vertical="center" wrapText="1"/>
    </xf>
    <xf numFmtId="177" fontId="17" fillId="0" borderId="5" xfId="0" applyNumberFormat="1" applyFont="1" applyFill="1" applyBorder="1" applyAlignment="1">
      <alignment vertical="center" wrapText="1"/>
    </xf>
    <xf numFmtId="0" fontId="8" fillId="0" borderId="1" xfId="0" applyFont="1" applyFill="1" applyBorder="1" applyAlignment="1">
      <alignment horizontal="center" vertical="center" wrapText="1"/>
    </xf>
    <xf numFmtId="0" fontId="16" fillId="2" borderId="1" xfId="0" applyFont="1" applyFill="1" applyBorder="1" applyAlignment="1" applyProtection="1">
      <alignment horizontal="left" vertical="center" wrapText="1"/>
      <protection locked="0"/>
    </xf>
    <xf numFmtId="0" fontId="8" fillId="0" borderId="1" xfId="0" applyFont="1" applyFill="1" applyBorder="1" applyAlignment="1">
      <alignment vertical="center" wrapText="1"/>
    </xf>
    <xf numFmtId="0" fontId="17" fillId="0" borderId="1" xfId="0" applyFont="1" applyFill="1" applyBorder="1" applyAlignment="1">
      <alignment vertical="center" wrapText="1"/>
    </xf>
    <xf numFmtId="176" fontId="11" fillId="2" borderId="2" xfId="0" applyNumberFormat="1" applyFont="1" applyFill="1" applyBorder="1" applyAlignment="1">
      <alignment horizontal="center" vertical="center" wrapText="1"/>
    </xf>
    <xf numFmtId="176" fontId="15" fillId="2" borderId="2" xfId="0" applyNumberFormat="1" applyFont="1" applyFill="1" applyBorder="1" applyAlignment="1">
      <alignment horizontal="center" vertical="center" wrapText="1"/>
    </xf>
    <xf numFmtId="4" fontId="17" fillId="0" borderId="7" xfId="0" applyNumberFormat="1" applyFont="1" applyFill="1" applyBorder="1" applyAlignment="1">
      <alignment vertical="center" wrapText="1"/>
    </xf>
    <xf numFmtId="0" fontId="17" fillId="0" borderId="1" xfId="0" applyFont="1" applyFill="1" applyBorder="1" applyAlignment="1">
      <alignment horizontal="left" vertical="center" wrapText="1"/>
    </xf>
    <xf numFmtId="4" fontId="17" fillId="0" borderId="1" xfId="0" applyNumberFormat="1" applyFont="1" applyFill="1" applyBorder="1" applyAlignment="1">
      <alignment vertical="center" wrapText="1"/>
    </xf>
    <xf numFmtId="0" fontId="0" fillId="0" borderId="0" xfId="73" applyFont="1">
      <alignment vertical="center"/>
    </xf>
    <xf numFmtId="0" fontId="18" fillId="2" borderId="0" xfId="0" applyFont="1" applyFill="1" applyAlignment="1">
      <alignment horizontal="center" vertical="center" wrapText="1"/>
    </xf>
    <xf numFmtId="0" fontId="19" fillId="2" borderId="0" xfId="0" applyFont="1" applyFill="1" applyAlignment="1">
      <alignment vertical="center" wrapText="1"/>
    </xf>
    <xf numFmtId="0" fontId="0" fillId="2" borderId="0" xfId="73" applyFont="1" applyFill="1">
      <alignment vertical="center"/>
    </xf>
    <xf numFmtId="0" fontId="20" fillId="2" borderId="0" xfId="0" applyFont="1" applyFill="1" applyAlignment="1">
      <alignment horizontal="right" vertical="center" wrapText="1"/>
    </xf>
    <xf numFmtId="0" fontId="21" fillId="2" borderId="2" xfId="0" applyFont="1" applyFill="1" applyBorder="1" applyAlignment="1">
      <alignment horizontal="center" vertical="center" wrapText="1"/>
    </xf>
    <xf numFmtId="0" fontId="21" fillId="2" borderId="2" xfId="0" applyFont="1" applyFill="1" applyBorder="1" applyAlignment="1">
      <alignment vertical="center" wrapText="1"/>
    </xf>
    <xf numFmtId="0" fontId="20" fillId="2" borderId="2" xfId="0" applyFont="1" applyFill="1" applyBorder="1" applyAlignment="1">
      <alignment horizontal="center" vertical="center" wrapText="1"/>
    </xf>
    <xf numFmtId="0" fontId="22" fillId="2" borderId="2" xfId="0" applyFont="1" applyFill="1" applyBorder="1" applyAlignment="1">
      <alignment horizontal="center" vertical="center" wrapText="1"/>
    </xf>
    <xf numFmtId="3" fontId="22" fillId="2" borderId="2" xfId="0" applyNumberFormat="1" applyFont="1" applyFill="1" applyBorder="1" applyAlignment="1" applyProtection="1">
      <alignment vertical="center" wrapText="1"/>
      <protection locked="0"/>
    </xf>
    <xf numFmtId="0" fontId="0" fillId="0" borderId="0" xfId="0" applyFont="1" applyFill="1" applyAlignment="1">
      <alignment vertical="top"/>
    </xf>
    <xf numFmtId="0" fontId="23" fillId="0" borderId="0" xfId="0" applyFont="1" applyFill="1" applyAlignment="1">
      <alignment vertical="top"/>
    </xf>
    <xf numFmtId="0" fontId="8" fillId="0" borderId="0" xfId="0" applyFont="1" applyFill="1" applyAlignment="1">
      <alignment vertical="center"/>
    </xf>
    <xf numFmtId="10" fontId="8" fillId="0" borderId="0" xfId="0" applyNumberFormat="1" applyFont="1" applyFill="1" applyAlignment="1">
      <alignment vertical="center"/>
    </xf>
    <xf numFmtId="10" fontId="9" fillId="2" borderId="0" xfId="0" applyNumberFormat="1" applyFont="1" applyFill="1" applyAlignment="1">
      <alignment horizontal="center" vertical="center"/>
    </xf>
    <xf numFmtId="10" fontId="8" fillId="2" borderId="0" xfId="73" applyNumberFormat="1" applyFont="1" applyFill="1">
      <alignment vertical="center"/>
    </xf>
    <xf numFmtId="49" fontId="21" fillId="2" borderId="2" xfId="0" applyNumberFormat="1" applyFont="1" applyFill="1" applyBorder="1" applyAlignment="1">
      <alignment horizontal="center" vertical="center" wrapText="1"/>
    </xf>
    <xf numFmtId="0" fontId="21" fillId="2" borderId="8" xfId="0" applyFont="1" applyFill="1" applyBorder="1" applyAlignment="1">
      <alignment horizontal="center" vertical="center" wrapText="1"/>
    </xf>
    <xf numFmtId="10" fontId="21" fillId="2" borderId="9" xfId="0" applyNumberFormat="1" applyFont="1" applyFill="1" applyBorder="1" applyAlignment="1">
      <alignment horizontal="center" vertical="center"/>
    </xf>
    <xf numFmtId="10" fontId="21" fillId="2" borderId="10" xfId="0" applyNumberFormat="1" applyFont="1" applyFill="1" applyBorder="1" applyAlignment="1">
      <alignment horizontal="center" vertical="center"/>
    </xf>
    <xf numFmtId="10" fontId="21" fillId="2" borderId="11" xfId="0" applyNumberFormat="1" applyFont="1" applyFill="1" applyBorder="1" applyAlignment="1">
      <alignment vertical="center"/>
    </xf>
    <xf numFmtId="10" fontId="21" fillId="2" borderId="1" xfId="0" applyNumberFormat="1" applyFont="1" applyFill="1" applyBorder="1" applyAlignment="1">
      <alignment horizontal="center" vertical="center" wrapText="1"/>
    </xf>
    <xf numFmtId="49" fontId="21" fillId="2" borderId="2" xfId="0" applyNumberFormat="1" applyFont="1" applyFill="1" applyBorder="1" applyAlignment="1">
      <alignment horizontal="left" vertical="center" wrapText="1"/>
    </xf>
    <xf numFmtId="3" fontId="11" fillId="2" borderId="2" xfId="0" applyNumberFormat="1" applyFont="1" applyFill="1" applyBorder="1" applyAlignment="1" applyProtection="1">
      <alignment vertical="center"/>
      <protection locked="0"/>
    </xf>
    <xf numFmtId="10" fontId="11" fillId="2" borderId="2" xfId="0" applyNumberFormat="1" applyFont="1" applyFill="1" applyBorder="1" applyAlignment="1" applyProtection="1">
      <alignment vertical="center"/>
      <protection locked="0"/>
    </xf>
    <xf numFmtId="10" fontId="11" fillId="2" borderId="2" xfId="0" applyNumberFormat="1" applyFont="1" applyFill="1" applyBorder="1" applyAlignment="1">
      <alignment vertical="center"/>
    </xf>
    <xf numFmtId="49" fontId="22" fillId="2" borderId="2" xfId="0" applyNumberFormat="1" applyFont="1" applyFill="1" applyBorder="1" applyAlignment="1">
      <alignment horizontal="left" vertical="center" wrapText="1"/>
    </xf>
    <xf numFmtId="3" fontId="12" fillId="2" borderId="2" xfId="0" applyNumberFormat="1" applyFont="1" applyFill="1" applyBorder="1" applyAlignment="1" applyProtection="1">
      <alignment vertical="center"/>
      <protection locked="0"/>
    </xf>
    <xf numFmtId="49" fontId="21" fillId="2" borderId="2" xfId="0" applyNumberFormat="1" applyFont="1" applyFill="1" applyBorder="1" applyAlignment="1" applyProtection="1">
      <alignment vertical="center" wrapText="1"/>
      <protection locked="0"/>
    </xf>
    <xf numFmtId="0" fontId="21" fillId="2" borderId="0" xfId="0" applyFont="1" applyFill="1" applyAlignment="1">
      <alignment vertical="center"/>
    </xf>
    <xf numFmtId="0" fontId="12" fillId="2" borderId="0" xfId="0" applyFont="1" applyFill="1" applyAlignment="1">
      <alignment horizontal="right" vertical="center"/>
    </xf>
    <xf numFmtId="10" fontId="12" fillId="2" borderId="0" xfId="0" applyNumberFormat="1" applyFont="1" applyFill="1" applyAlignment="1">
      <alignment horizontal="right" vertical="center"/>
    </xf>
    <xf numFmtId="10" fontId="21" fillId="2" borderId="1" xfId="0" applyNumberFormat="1" applyFont="1" applyFill="1" applyBorder="1" applyAlignment="1">
      <alignment horizontal="center" vertical="center"/>
    </xf>
    <xf numFmtId="3" fontId="4" fillId="3" borderId="4" xfId="0" applyNumberFormat="1" applyFont="1" applyFill="1" applyBorder="1" applyAlignment="1" applyProtection="1">
      <alignment horizontal="right" vertical="center"/>
    </xf>
    <xf numFmtId="10" fontId="11" fillId="2" borderId="12" xfId="0" applyNumberFormat="1" applyFont="1" applyFill="1" applyBorder="1" applyAlignment="1" applyProtection="1">
      <alignment vertical="center"/>
      <protection locked="0"/>
    </xf>
    <xf numFmtId="10" fontId="11" fillId="2" borderId="12" xfId="0" applyNumberFormat="1" applyFont="1" applyFill="1" applyBorder="1" applyAlignment="1">
      <alignment vertical="center"/>
    </xf>
    <xf numFmtId="3" fontId="3" fillId="3" borderId="13" xfId="0" applyNumberFormat="1" applyFont="1" applyFill="1" applyBorder="1" applyAlignment="1" applyProtection="1">
      <alignment horizontal="right" vertical="center"/>
    </xf>
    <xf numFmtId="0" fontId="12" fillId="2" borderId="0" xfId="0" applyFont="1" applyFill="1" applyAlignment="1">
      <alignment horizontal="right" vertical="center" wrapText="1"/>
    </xf>
    <xf numFmtId="0" fontId="12" fillId="2" borderId="2" xfId="0" applyFont="1" applyFill="1" applyBorder="1" applyAlignment="1">
      <alignment horizontal="center" vertical="center"/>
    </xf>
    <xf numFmtId="3" fontId="12" fillId="2" borderId="2" xfId="0" applyNumberFormat="1" applyFont="1" applyFill="1" applyBorder="1" applyAlignment="1">
      <alignment vertical="center"/>
    </xf>
    <xf numFmtId="0" fontId="12" fillId="2" borderId="2" xfId="0" applyFont="1" applyFill="1" applyBorder="1" applyAlignment="1">
      <alignment horizontal="center" vertical="center" wrapText="1"/>
    </xf>
    <xf numFmtId="3" fontId="24" fillId="2" borderId="2" xfId="0" applyNumberFormat="1" applyFont="1" applyFill="1" applyBorder="1" applyAlignment="1" applyProtection="1">
      <alignment horizontal="right" vertical="center" wrapText="1"/>
      <protection locked="0"/>
    </xf>
    <xf numFmtId="0" fontId="25" fillId="0" borderId="0" xfId="0" applyFont="1" applyProtection="1">
      <alignment vertical="top"/>
      <protection locked="0"/>
    </xf>
    <xf numFmtId="0" fontId="26" fillId="0" borderId="0" xfId="0" applyFont="1" applyAlignment="1"/>
    <xf numFmtId="0" fontId="9" fillId="2" borderId="0" xfId="0" applyFont="1" applyFill="1" applyAlignment="1">
      <alignment horizontal="center" vertical="center" wrapText="1"/>
    </xf>
    <xf numFmtId="0" fontId="13" fillId="2" borderId="0" xfId="0" applyFont="1" applyFill="1" applyAlignment="1">
      <alignment vertical="center" wrapText="1"/>
    </xf>
    <xf numFmtId="0" fontId="13" fillId="2" borderId="0" xfId="0" applyFont="1" applyFill="1" applyAlignment="1">
      <alignment horizontal="right" vertical="center" wrapText="1"/>
    </xf>
    <xf numFmtId="0" fontId="11" fillId="4" borderId="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2" fillId="0" borderId="2" xfId="73" applyFont="1" applyBorder="1" applyAlignment="1">
      <alignment horizontal="center" vertical="center"/>
    </xf>
    <xf numFmtId="3" fontId="10" fillId="0" borderId="2" xfId="73" applyNumberFormat="1" applyFont="1" applyBorder="1" applyAlignment="1"/>
    <xf numFmtId="0" fontId="12" fillId="4" borderId="2" xfId="0" applyFont="1" applyFill="1" applyBorder="1" applyAlignment="1">
      <alignment horizontal="center" vertical="center" wrapText="1"/>
    </xf>
    <xf numFmtId="3" fontId="13" fillId="4" borderId="2" xfId="0" applyNumberFormat="1" applyFont="1" applyFill="1" applyBorder="1" applyAlignment="1" applyProtection="1">
      <alignment horizontal="right" vertical="center" wrapText="1"/>
      <protection locked="0"/>
    </xf>
    <xf numFmtId="0" fontId="27" fillId="0" borderId="0" xfId="0" applyFont="1" applyAlignment="1"/>
    <xf numFmtId="0" fontId="28" fillId="2" borderId="0" xfId="0" applyFont="1" applyFill="1" applyAlignment="1">
      <alignment horizontal="center" vertical="center" wrapText="1"/>
    </xf>
    <xf numFmtId="0" fontId="13" fillId="2" borderId="0" xfId="0" applyFont="1" applyFill="1" applyAlignment="1">
      <alignment horizontal="center" vertical="center" wrapText="1"/>
    </xf>
    <xf numFmtId="0" fontId="29" fillId="4" borderId="2" xfId="73" applyFont="1" applyFill="1" applyBorder="1" applyAlignment="1">
      <alignment horizontal="center" vertical="center" wrapText="1"/>
    </xf>
    <xf numFmtId="0" fontId="12" fillId="2" borderId="2" xfId="0" applyFont="1" applyFill="1" applyBorder="1" applyAlignment="1">
      <alignment vertical="center"/>
    </xf>
    <xf numFmtId="3" fontId="13" fillId="4" borderId="15" xfId="0" applyNumberFormat="1" applyFont="1" applyFill="1" applyBorder="1" applyAlignment="1" applyProtection="1">
      <alignment horizontal="right" vertical="center" wrapText="1"/>
      <protection locked="0"/>
    </xf>
    <xf numFmtId="178" fontId="13" fillId="4" borderId="15" xfId="0" applyNumberFormat="1" applyFont="1" applyFill="1" applyBorder="1" applyAlignment="1">
      <alignment horizontal="right" vertical="center" wrapText="1"/>
    </xf>
    <xf numFmtId="0" fontId="13" fillId="4" borderId="2" xfId="73" applyFont="1" applyFill="1" applyBorder="1" applyAlignment="1">
      <alignment horizontal="left" vertical="center"/>
    </xf>
    <xf numFmtId="0" fontId="13" fillId="4" borderId="14" xfId="73" applyFont="1" applyFill="1" applyBorder="1" applyAlignment="1">
      <alignment horizontal="left" vertical="center"/>
    </xf>
    <xf numFmtId="0" fontId="12" fillId="2" borderId="5" xfId="0" applyFont="1" applyFill="1" applyBorder="1" applyAlignment="1">
      <alignment vertical="center"/>
    </xf>
    <xf numFmtId="3" fontId="13" fillId="4" borderId="16" xfId="0" applyNumberFormat="1" applyFont="1" applyFill="1" applyBorder="1" applyAlignment="1" applyProtection="1">
      <alignment horizontal="right" vertical="center" wrapText="1"/>
      <protection locked="0"/>
    </xf>
    <xf numFmtId="0" fontId="12" fillId="2" borderId="12" xfId="0" applyFont="1" applyFill="1" applyBorder="1" applyAlignment="1">
      <alignment vertical="center"/>
    </xf>
    <xf numFmtId="0" fontId="13" fillId="4" borderId="5" xfId="73" applyFont="1" applyFill="1" applyBorder="1" applyAlignment="1">
      <alignment horizontal="left" vertical="center"/>
    </xf>
    <xf numFmtId="0" fontId="12" fillId="4" borderId="12" xfId="0" applyFont="1" applyFill="1" applyBorder="1" applyAlignment="1">
      <alignment vertical="center" wrapText="1"/>
    </xf>
    <xf numFmtId="0" fontId="25" fillId="4" borderId="2" xfId="73" applyFont="1" applyFill="1" applyBorder="1" applyAlignment="1">
      <alignment vertical="top"/>
    </xf>
    <xf numFmtId="3" fontId="24" fillId="4" borderId="15" xfId="0" applyNumberFormat="1" applyFont="1" applyFill="1" applyBorder="1" applyAlignment="1" applyProtection="1">
      <alignment horizontal="right" vertical="center" wrapText="1"/>
      <protection locked="0"/>
    </xf>
    <xf numFmtId="0" fontId="11" fillId="4" borderId="12" xfId="0" applyFont="1" applyFill="1" applyBorder="1" applyAlignment="1">
      <alignment horizontal="center" vertical="center" wrapText="1"/>
    </xf>
    <xf numFmtId="0" fontId="26" fillId="2" borderId="0" xfId="0" applyFont="1" applyFill="1" applyAlignment="1">
      <alignment wrapText="1"/>
    </xf>
    <xf numFmtId="0" fontId="12" fillId="4" borderId="12" xfId="0" applyFont="1" applyFill="1" applyBorder="1" applyAlignment="1">
      <alignment horizontal="left" vertical="center" wrapText="1"/>
    </xf>
    <xf numFmtId="3" fontId="12" fillId="4" borderId="15" xfId="0" applyNumberFormat="1" applyFont="1" applyFill="1" applyBorder="1" applyAlignment="1">
      <alignment horizontal="right" vertical="center" wrapText="1"/>
    </xf>
    <xf numFmtId="3" fontId="12" fillId="4" borderId="15" xfId="0" applyNumberFormat="1" applyFont="1" applyFill="1" applyBorder="1" applyAlignment="1" applyProtection="1">
      <alignment horizontal="right" vertical="center" wrapText="1"/>
      <protection locked="0"/>
    </xf>
    <xf numFmtId="0" fontId="13" fillId="4" borderId="0" xfId="0" applyFont="1" applyFill="1" applyAlignment="1">
      <alignment vertical="center" wrapText="1"/>
    </xf>
    <xf numFmtId="0" fontId="13" fillId="4" borderId="0" xfId="0" applyFont="1" applyFill="1" applyAlignment="1">
      <alignment horizontal="right" vertical="center" wrapText="1"/>
    </xf>
    <xf numFmtId="3" fontId="12" fillId="4" borderId="15" xfId="0" applyNumberFormat="1" applyFont="1" applyFill="1" applyBorder="1" applyAlignment="1" applyProtection="1">
      <alignment vertical="center" wrapText="1"/>
      <protection locked="0"/>
    </xf>
    <xf numFmtId="0" fontId="26" fillId="0" borderId="0" xfId="0" applyFont="1" applyAlignment="1">
      <alignment horizontal="left"/>
    </xf>
    <xf numFmtId="0" fontId="0" fillId="0" borderId="0" xfId="0" applyFont="1" applyAlignment="1">
      <alignment vertical="center"/>
    </xf>
    <xf numFmtId="10" fontId="13" fillId="2" borderId="0" xfId="0" applyNumberFormat="1" applyFont="1" applyFill="1" applyAlignment="1">
      <alignment horizontal="right" vertical="center" wrapText="1"/>
    </xf>
    <xf numFmtId="10" fontId="11" fillId="2" borderId="2" xfId="0" applyNumberFormat="1" applyFont="1" applyFill="1" applyBorder="1" applyAlignment="1">
      <alignment horizontal="center" vertical="center" wrapText="1"/>
    </xf>
    <xf numFmtId="0" fontId="30" fillId="4" borderId="2" xfId="0" applyFont="1" applyFill="1" applyBorder="1" applyAlignment="1">
      <alignment horizontal="center" vertical="center" wrapText="1"/>
    </xf>
    <xf numFmtId="178" fontId="12" fillId="2" borderId="2" xfId="0" applyNumberFormat="1" applyFont="1" applyFill="1" applyBorder="1" applyAlignment="1">
      <alignment vertical="center"/>
    </xf>
    <xf numFmtId="0" fontId="31" fillId="4" borderId="2" xfId="0" applyFont="1" applyFill="1" applyBorder="1" applyAlignment="1">
      <alignment horizontal="left" vertical="center"/>
    </xf>
    <xf numFmtId="3" fontId="15" fillId="2" borderId="2" xfId="0" applyNumberFormat="1" applyFont="1" applyFill="1" applyBorder="1" applyAlignment="1" applyProtection="1">
      <alignment vertical="center"/>
      <protection locked="0"/>
    </xf>
    <xf numFmtId="3" fontId="32" fillId="0" borderId="4" xfId="0" applyNumberFormat="1" applyFont="1" applyFill="1" applyBorder="1" applyAlignment="1" applyProtection="1">
      <alignment horizontal="right" vertical="center"/>
    </xf>
    <xf numFmtId="0" fontId="12" fillId="2" borderId="2" xfId="0" applyFont="1" applyFill="1" applyBorder="1" applyAlignment="1">
      <alignment horizontal="left" vertical="center"/>
    </xf>
    <xf numFmtId="178" fontId="33" fillId="2" borderId="2" xfId="0" applyNumberFormat="1" applyFont="1" applyFill="1" applyBorder="1" applyAlignment="1">
      <alignment vertical="center"/>
    </xf>
    <xf numFmtId="0" fontId="34" fillId="4" borderId="2" xfId="0" applyFont="1" applyFill="1" applyBorder="1" applyAlignment="1"/>
    <xf numFmtId="178" fontId="33" fillId="2" borderId="2" xfId="0" applyNumberFormat="1" applyFont="1" applyFill="1" applyBorder="1" applyAlignment="1" applyProtection="1">
      <alignment vertical="center"/>
      <protection locked="0"/>
    </xf>
    <xf numFmtId="0" fontId="12" fillId="2" borderId="2" xfId="0" applyFont="1" applyFill="1" applyBorder="1" applyAlignment="1">
      <alignment vertical="center" wrapText="1"/>
    </xf>
    <xf numFmtId="178" fontId="15" fillId="2" borderId="2" xfId="0" applyNumberFormat="1" applyFont="1" applyFill="1" applyBorder="1" applyAlignment="1">
      <alignment vertical="center"/>
    </xf>
    <xf numFmtId="178" fontId="5" fillId="2" borderId="2" xfId="0" applyNumberFormat="1" applyFont="1" applyFill="1" applyBorder="1" applyAlignment="1">
      <alignment vertical="center"/>
    </xf>
    <xf numFmtId="178" fontId="35" fillId="2" borderId="2" xfId="0" applyNumberFormat="1" applyFont="1" applyFill="1" applyBorder="1" applyAlignment="1" applyProtection="1">
      <alignment vertical="center"/>
      <protection locked="0"/>
    </xf>
    <xf numFmtId="178" fontId="35" fillId="2" borderId="2" xfId="0" applyNumberFormat="1" applyFont="1" applyFill="1" applyBorder="1" applyAlignment="1">
      <alignment vertical="center"/>
    </xf>
    <xf numFmtId="3" fontId="33" fillId="2" borderId="2" xfId="0" applyNumberFormat="1" applyFont="1" applyFill="1" applyBorder="1" applyAlignment="1" applyProtection="1">
      <alignment vertical="center"/>
      <protection locked="0"/>
    </xf>
    <xf numFmtId="178" fontId="12" fillId="4" borderId="15" xfId="0" applyNumberFormat="1" applyFont="1" applyFill="1" applyBorder="1" applyAlignment="1">
      <alignment horizontal="right" vertical="center" wrapText="1"/>
    </xf>
    <xf numFmtId="178" fontId="5" fillId="4" borderId="15" xfId="0" applyNumberFormat="1" applyFont="1" applyFill="1" applyBorder="1" applyAlignment="1">
      <alignment horizontal="right" vertical="center" wrapText="1"/>
    </xf>
    <xf numFmtId="3" fontId="15" fillId="4" borderId="15" xfId="0" applyNumberFormat="1" applyFont="1" applyFill="1" applyBorder="1" applyAlignment="1" applyProtection="1">
      <alignment horizontal="right" vertical="center" wrapText="1"/>
      <protection locked="0"/>
    </xf>
    <xf numFmtId="0" fontId="36" fillId="0" borderId="0" xfId="0" applyFont="1" applyAlignment="1"/>
    <xf numFmtId="0" fontId="37" fillId="0" borderId="0" xfId="0" applyFont="1" applyProtection="1">
      <alignment vertical="top"/>
      <protection locked="0"/>
    </xf>
    <xf numFmtId="0" fontId="9" fillId="2" borderId="0" xfId="0" applyFont="1" applyFill="1" applyAlignment="1">
      <alignment wrapText="1"/>
    </xf>
    <xf numFmtId="0" fontId="13" fillId="2" borderId="0" xfId="0" applyFont="1" applyFill="1" applyAlignment="1">
      <alignment wrapText="1"/>
    </xf>
    <xf numFmtId="0" fontId="36" fillId="2" borderId="0" xfId="0" applyFont="1" applyFill="1" applyAlignment="1">
      <alignment wrapText="1"/>
    </xf>
    <xf numFmtId="0" fontId="10" fillId="0" borderId="2" xfId="73" applyFont="1" applyBorder="1" applyAlignment="1">
      <alignment horizontal="center" vertical="center"/>
    </xf>
    <xf numFmtId="3" fontId="12" fillId="0" borderId="2" xfId="73" applyNumberFormat="1" applyFont="1" applyBorder="1" applyAlignment="1">
      <alignment horizontal="right" vertical="center"/>
    </xf>
    <xf numFmtId="3" fontId="12" fillId="4" borderId="2" xfId="0" applyNumberFormat="1" applyFont="1" applyFill="1" applyBorder="1" applyAlignment="1" applyProtection="1">
      <alignment horizontal="right" vertical="center" wrapText="1"/>
      <protection locked="0"/>
    </xf>
    <xf numFmtId="0" fontId="38" fillId="2" borderId="0" xfId="0" applyFont="1" applyFill="1" applyAlignment="1">
      <alignment horizontal="right" vertical="center" wrapText="1"/>
    </xf>
    <xf numFmtId="0" fontId="12" fillId="2" borderId="2" xfId="0" applyFont="1" applyFill="1" applyBorder="1" applyAlignment="1">
      <alignment horizontal="right" vertical="center" wrapText="1"/>
    </xf>
    <xf numFmtId="0" fontId="8" fillId="0" borderId="0" xfId="0" applyFont="1" applyAlignment="1">
      <alignment horizontal="left" vertical="center"/>
    </xf>
    <xf numFmtId="0" fontId="13" fillId="4" borderId="0" xfId="0" applyFont="1" applyFill="1" applyAlignment="1">
      <alignment horizontal="center" vertical="center" wrapText="1"/>
    </xf>
    <xf numFmtId="0" fontId="12" fillId="4" borderId="0" xfId="0" applyFont="1" applyFill="1" applyAlignment="1">
      <alignment horizontal="right" vertical="center" wrapText="1"/>
    </xf>
    <xf numFmtId="3" fontId="12" fillId="0" borderId="2" xfId="73" applyNumberFormat="1" applyFont="1" applyBorder="1" applyAlignment="1">
      <alignment vertical="top"/>
    </xf>
    <xf numFmtId="0" fontId="38" fillId="2" borderId="0" xfId="0" applyFont="1" applyFill="1" applyAlignment="1">
      <alignment vertical="center"/>
    </xf>
    <xf numFmtId="3" fontId="12" fillId="0" borderId="2" xfId="0" applyNumberFormat="1" applyFont="1" applyFill="1" applyBorder="1" applyAlignment="1" applyProtection="1">
      <alignment vertical="center"/>
      <protection locked="0"/>
    </xf>
    <xf numFmtId="0" fontId="39" fillId="4" borderId="2" xfId="0" applyFont="1" applyFill="1" applyBorder="1" applyAlignment="1">
      <alignment vertical="center"/>
    </xf>
    <xf numFmtId="0" fontId="40" fillId="2" borderId="0" xfId="0" applyFont="1" applyFill="1" applyAlignment="1">
      <alignment vertical="center"/>
    </xf>
    <xf numFmtId="0" fontId="12" fillId="4" borderId="15" xfId="0" applyFont="1" applyFill="1" applyBorder="1" applyAlignment="1">
      <alignment horizontal="left" vertical="center" wrapText="1"/>
    </xf>
    <xf numFmtId="0" fontId="12" fillId="4" borderId="12" xfId="0" applyFont="1" applyFill="1" applyBorder="1" applyAlignment="1">
      <alignment horizontal="center" vertical="center" wrapText="1"/>
    </xf>
    <xf numFmtId="0" fontId="12" fillId="4" borderId="15" xfId="0" applyFont="1" applyFill="1" applyBorder="1" applyAlignment="1" applyProtection="1">
      <alignment horizontal="left" vertical="center" wrapText="1"/>
      <protection locked="0"/>
    </xf>
    <xf numFmtId="0" fontId="12" fillId="4" borderId="15" xfId="0" applyFont="1" applyFill="1" applyBorder="1" applyAlignment="1">
      <alignment vertical="center" wrapText="1"/>
    </xf>
    <xf numFmtId="0" fontId="11" fillId="2" borderId="14" xfId="0" applyFont="1" applyFill="1" applyBorder="1" applyAlignment="1">
      <alignment horizontal="center" vertical="center" wrapText="1"/>
    </xf>
    <xf numFmtId="0" fontId="12" fillId="2" borderId="12" xfId="0" applyFont="1" applyFill="1" applyBorder="1" applyAlignment="1">
      <alignment vertical="center" wrapText="1"/>
    </xf>
    <xf numFmtId="0" fontId="11" fillId="2" borderId="12" xfId="0" applyFont="1" applyFill="1" applyBorder="1" applyAlignment="1">
      <alignment horizontal="center" vertical="center" wrapText="1"/>
    </xf>
    <xf numFmtId="0" fontId="12" fillId="4" borderId="2" xfId="0" applyFont="1" applyFill="1" applyBorder="1" applyAlignment="1">
      <alignment vertical="center" wrapText="1"/>
    </xf>
    <xf numFmtId="0" fontId="31" fillId="4" borderId="2" xfId="0" applyFont="1" applyFill="1" applyBorder="1" applyAlignment="1" applyProtection="1">
      <alignment horizontal="left" vertical="center"/>
      <protection locked="0"/>
    </xf>
    <xf numFmtId="0" fontId="34" fillId="4" borderId="2" xfId="0" applyFont="1" applyFill="1" applyBorder="1" applyAlignment="1" applyProtection="1">
      <protection locked="0"/>
    </xf>
    <xf numFmtId="0" fontId="12" fillId="4" borderId="2" xfId="0" applyFont="1" applyFill="1" applyBorder="1" applyAlignment="1">
      <alignment horizontal="left" vertical="center" wrapText="1"/>
    </xf>
    <xf numFmtId="0" fontId="41" fillId="0" borderId="0" xfId="0" applyFont="1" applyBorder="1" applyAlignment="1">
      <alignment horizontal="center" vertical="center"/>
    </xf>
    <xf numFmtId="0" fontId="42" fillId="0" borderId="0" xfId="0" applyFont="1" applyAlignment="1">
      <alignment vertical="center"/>
    </xf>
    <xf numFmtId="0" fontId="43" fillId="0" borderId="0" xfId="0" applyFont="1" applyBorder="1">
      <alignment vertical="top"/>
    </xf>
    <xf numFmtId="0" fontId="44" fillId="0" borderId="0" xfId="0" applyFont="1" applyBorder="1" applyAlignment="1">
      <alignment horizontal="left" vertical="center"/>
    </xf>
    <xf numFmtId="0" fontId="45" fillId="0" borderId="0" xfId="0" applyFont="1" applyBorder="1" applyAlignment="1">
      <alignment horizontal="left" vertical="center"/>
    </xf>
    <xf numFmtId="0" fontId="44" fillId="0" borderId="0" xfId="0" applyFont="1" applyBorder="1" applyAlignment="1">
      <alignment horizontal="left" vertical="center" wrapText="1"/>
    </xf>
    <xf numFmtId="0" fontId="45" fillId="0" borderId="0" xfId="0" applyFont="1" applyBorder="1" applyAlignment="1">
      <alignment horizontal="left" vertical="center" wrapText="1"/>
    </xf>
    <xf numFmtId="0" fontId="46" fillId="0" borderId="0" xfId="0" applyFont="1" applyBorder="1">
      <alignment vertical="top"/>
    </xf>
    <xf numFmtId="0" fontId="46" fillId="0" borderId="0" xfId="0" applyFont="1" applyBorder="1" applyProtection="1">
      <alignment vertical="top"/>
      <protection locked="0"/>
    </xf>
  </cellXfs>
  <cellStyles count="81">
    <cellStyle name="常规" xfId="0" builtinId="0"/>
    <cellStyle name="货币[0]" xfId="1" builtinId="7"/>
    <cellStyle name="20% - 强调文字颜色 3" xfId="2" builtinId="38"/>
    <cellStyle name="输入" xfId="3" builtinId="20"/>
    <cellStyle name="货币" xfId="4" builtinId="4"/>
    <cellStyle name="Normal 21" xfId="5"/>
    <cellStyle name="Normal 16" xfId="6"/>
    <cellStyle name="千位分隔[0]" xfId="7" builtinId="6"/>
    <cellStyle name="Normal 1" xfId="8"/>
    <cellStyle name="40% - 强调文字颜色 3" xfId="9" builtinId="39"/>
    <cellStyle name="差" xfId="10" builtinId="27"/>
    <cellStyle name="千位分隔" xfId="11" builtinId="3"/>
    <cellStyle name="Normal 12" xfId="12"/>
    <cellStyle name="60% - 强调文字颜色 3" xfId="13" builtinId="40"/>
    <cellStyle name="超链接" xfId="14" builtinId="8"/>
    <cellStyle name="百分比" xfId="15" builtinId="5"/>
    <cellStyle name="已访问的超链接" xfId="16" builtinId="9"/>
    <cellStyle name="注释" xfId="17" builtinId="10"/>
    <cellStyle name="Normal 11" xfId="18"/>
    <cellStyle name="60% - 强调文字颜色 2" xfId="19" builtinId="36"/>
    <cellStyle name="标题 4" xfId="20" builtinId="19"/>
    <cellStyle name="警告文本" xfId="21" builtinId="11"/>
    <cellStyle name="标题" xfId="22" builtinId="15"/>
    <cellStyle name="Normal 6" xfId="23"/>
    <cellStyle name="解释性文本" xfId="24" builtinId="53"/>
    <cellStyle name="标题 1" xfId="25" builtinId="16"/>
    <cellStyle name="标题 2" xfId="26" builtinId="17"/>
    <cellStyle name="Normal 10" xfId="27"/>
    <cellStyle name="60% - 强调文字颜色 1" xfId="28" builtinId="32"/>
    <cellStyle name="标题 3" xfId="29" builtinId="18"/>
    <cellStyle name="Normal 13" xfId="30"/>
    <cellStyle name="60% - 强调文字颜色 4" xfId="31" builtinId="44"/>
    <cellStyle name="输出" xfId="32" builtinId="21"/>
    <cellStyle name="计算" xfId="33" builtinId="22"/>
    <cellStyle name="检查单元格" xfId="34" builtinId="23"/>
    <cellStyle name="20% - 强调文字颜色 6" xfId="35" builtinId="50"/>
    <cellStyle name="强调文字颜色 2" xfId="36" builtinId="33"/>
    <cellStyle name="链接单元格" xfId="37" builtinId="24"/>
    <cellStyle name="汇总" xfId="38" builtinId="25"/>
    <cellStyle name="Normal 23" xfId="39"/>
    <cellStyle name="Normal 18" xfId="40"/>
    <cellStyle name="好" xfId="41" builtinId="26"/>
    <cellStyle name="适中" xfId="42" builtinId="28"/>
    <cellStyle name="20% - 强调文字颜色 5" xfId="43" builtinId="46"/>
    <cellStyle name="强调文字颜色 1" xfId="44" builtinId="29"/>
    <cellStyle name="20% - 强调文字颜色 1" xfId="45" builtinId="30"/>
    <cellStyle name="40% - 强调文字颜色 1" xfId="46" builtinId="31"/>
    <cellStyle name="20% - 强调文字颜色 2" xfId="47" builtinId="34"/>
    <cellStyle name="40% - 强调文字颜色 2" xfId="48" builtinId="35"/>
    <cellStyle name="强调文字颜色 3" xfId="49" builtinId="37"/>
    <cellStyle name="强调文字颜色 4" xfId="50" builtinId="41"/>
    <cellStyle name="20% - 强调文字颜色 4" xfId="51" builtinId="42"/>
    <cellStyle name="Normal 2" xfId="52"/>
    <cellStyle name="40% - 强调文字颜色 4" xfId="53" builtinId="43"/>
    <cellStyle name="强调文字颜色 5" xfId="54" builtinId="45"/>
    <cellStyle name="Normal 3" xfId="55"/>
    <cellStyle name="40% - 强调文字颜色 5" xfId="56" builtinId="47"/>
    <cellStyle name="Normal 14" xfId="57"/>
    <cellStyle name="60% - 强调文字颜色 5" xfId="58" builtinId="48"/>
    <cellStyle name="强调文字颜色 6" xfId="59" builtinId="49"/>
    <cellStyle name="Normal 4" xfId="60"/>
    <cellStyle name="40% - 强调文字颜色 6" xfId="61" builtinId="51"/>
    <cellStyle name="Normal 20" xfId="62"/>
    <cellStyle name="Normal 15" xfId="63"/>
    <cellStyle name="60% - 强调文字颜色 6" xfId="64" builtinId="52"/>
    <cellStyle name="Normal 5" xfId="65"/>
    <cellStyle name="Normal 7" xfId="66"/>
    <cellStyle name="Normal 8" xfId="67"/>
    <cellStyle name="Normal 9" xfId="68"/>
    <cellStyle name="Normal 22" xfId="69"/>
    <cellStyle name="Normal 17" xfId="70"/>
    <cellStyle name="Normal 24" xfId="71"/>
    <cellStyle name="Normal 19" xfId="72"/>
    <cellStyle name="Normal 30" xfId="73"/>
    <cellStyle name="Normal 25" xfId="74"/>
    <cellStyle name="Normal 31" xfId="75"/>
    <cellStyle name="Normal 26" xfId="76"/>
    <cellStyle name="Normal 32" xfId="77"/>
    <cellStyle name="Normal 27" xfId="78"/>
    <cellStyle name="Normal 28" xfId="79"/>
    <cellStyle name="Normal 29" xfId="8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200"/>
  <sheetViews>
    <sheetView showGridLines="0" topLeftCell="A19" workbookViewId="0">
      <selection activeCell="A30" sqref="A30"/>
    </sheetView>
  </sheetViews>
  <sheetFormatPr defaultColWidth="8.85185185185185" defaultRowHeight="15" customHeight="1"/>
  <cols>
    <col min="1" max="1" width="97.1388888888889" customWidth="1"/>
    <col min="8" max="8" width="62.4259259259259" customWidth="1"/>
  </cols>
  <sheetData>
    <row r="1" ht="49.5" customHeight="1" spans="1:20">
      <c r="A1" s="172" t="s">
        <v>0</v>
      </c>
      <c r="B1" s="173" t="s">
        <v>1</v>
      </c>
      <c r="C1" s="173" t="s">
        <v>1</v>
      </c>
      <c r="D1" s="173" t="s">
        <v>2</v>
      </c>
      <c r="E1" s="174"/>
      <c r="F1" s="173" t="e">
        <f t="array" ref="F1">IF(ISNA(MATCH(#REF!,B1:B71,0)),#REF!,INDEX(C1:C71,MATCH(#REF!,B1:B71,0)))</f>
        <v>#REF!</v>
      </c>
      <c r="G1" s="174"/>
      <c r="H1" s="175" t="e">
        <f>#REF!&amp;F1&amp;"一般公共预算收入决算表"</f>
        <v>#REF!</v>
      </c>
      <c r="I1" s="180"/>
      <c r="J1" s="180"/>
      <c r="K1" s="180"/>
      <c r="L1" s="180"/>
      <c r="M1" s="180"/>
      <c r="N1" s="180"/>
      <c r="O1" s="180"/>
      <c r="P1" s="180"/>
      <c r="Q1" s="180"/>
      <c r="R1" s="180"/>
      <c r="S1" s="180"/>
      <c r="T1" s="180"/>
    </row>
    <row r="2" ht="27.75" customHeight="1" spans="1:20">
      <c r="A2" s="176" t="s">
        <v>3</v>
      </c>
      <c r="B2" s="173" t="s">
        <v>4</v>
      </c>
      <c r="C2" s="173" t="s">
        <v>1</v>
      </c>
      <c r="D2" s="173" t="s">
        <v>4</v>
      </c>
      <c r="E2" s="174"/>
      <c r="F2" s="173" t="e">
        <f t="array" ref="F2">IF(ISNA(MATCH(#REF!,B1:B71,0)),#REF!,INDEX(D1:D71,MATCH(#REF!,B1:B71,0)))</f>
        <v>#REF!</v>
      </c>
      <c r="G2" s="174"/>
      <c r="H2" s="175" t="e">
        <f>#REF!&amp;F1&amp;"一般公共预算支出决算表"</f>
        <v>#REF!</v>
      </c>
      <c r="I2" s="180"/>
      <c r="J2" s="180"/>
      <c r="K2" s="180"/>
      <c r="L2" s="180"/>
      <c r="M2" s="180"/>
      <c r="N2" s="180"/>
      <c r="O2" s="180"/>
      <c r="P2" s="180"/>
      <c r="Q2" s="180"/>
      <c r="R2" s="180"/>
      <c r="S2" s="180"/>
      <c r="T2" s="180"/>
    </row>
    <row r="3" ht="27.75" customHeight="1" spans="1:20">
      <c r="A3" s="176" t="s">
        <v>5</v>
      </c>
      <c r="B3" s="173" t="s">
        <v>2</v>
      </c>
      <c r="C3" s="173" t="s">
        <v>1</v>
      </c>
      <c r="D3" s="173" t="s">
        <v>2</v>
      </c>
      <c r="E3" s="174"/>
      <c r="F3" s="174"/>
      <c r="G3" s="174"/>
      <c r="H3" s="175" t="e">
        <f>#REF!&amp;F1&amp;"一般公共预算支出决算明细表"</f>
        <v>#REF!</v>
      </c>
      <c r="I3" s="180"/>
      <c r="J3" s="180"/>
      <c r="K3" s="180"/>
      <c r="L3" s="180"/>
      <c r="M3" s="180"/>
      <c r="N3" s="180"/>
      <c r="O3" s="180"/>
      <c r="P3" s="180"/>
      <c r="Q3" s="180"/>
      <c r="R3" s="180"/>
      <c r="S3" s="180"/>
      <c r="T3" s="180"/>
    </row>
    <row r="4" ht="27.75" customHeight="1" spans="1:20">
      <c r="A4" s="176" t="s">
        <v>6</v>
      </c>
      <c r="B4" s="173" t="s">
        <v>7</v>
      </c>
      <c r="C4" s="173" t="s">
        <v>1</v>
      </c>
      <c r="D4" s="173" t="s">
        <v>7</v>
      </c>
      <c r="E4" s="174"/>
      <c r="F4" s="174"/>
      <c r="G4" s="174"/>
      <c r="H4" s="175" t="e">
        <f>#REF!&amp;F1&amp;"税收返还和转移支付收入决算表"</f>
        <v>#REF!</v>
      </c>
      <c r="I4" s="180"/>
      <c r="J4" s="180"/>
      <c r="K4" s="180"/>
      <c r="L4" s="180"/>
      <c r="M4" s="180"/>
      <c r="N4" s="180"/>
      <c r="O4" s="180"/>
      <c r="P4" s="180"/>
      <c r="Q4" s="180"/>
      <c r="R4" s="180"/>
      <c r="S4" s="180"/>
      <c r="T4" s="180"/>
    </row>
    <row r="5" ht="27.75" customHeight="1" spans="1:20">
      <c r="A5" s="176" t="s">
        <v>8</v>
      </c>
      <c r="B5" s="173" t="s">
        <v>9</v>
      </c>
      <c r="C5" s="173" t="s">
        <v>9</v>
      </c>
      <c r="D5" s="173" t="s">
        <v>10</v>
      </c>
      <c r="E5" s="174"/>
      <c r="F5" s="174"/>
      <c r="G5" s="174"/>
      <c r="H5" s="175" t="e">
        <f>#REF!&amp;F2&amp;"一般公共预算收入决算表"</f>
        <v>#REF!</v>
      </c>
      <c r="I5" s="180"/>
      <c r="J5" s="180"/>
      <c r="K5" s="180"/>
      <c r="L5" s="180"/>
      <c r="M5" s="180"/>
      <c r="N5" s="180"/>
      <c r="O5" s="180"/>
      <c r="P5" s="180"/>
      <c r="Q5" s="180"/>
      <c r="R5" s="180"/>
      <c r="S5" s="180"/>
      <c r="T5" s="180"/>
    </row>
    <row r="6" ht="27.75" customHeight="1" spans="1:20">
      <c r="A6" s="176" t="s">
        <v>11</v>
      </c>
      <c r="B6" s="173" t="s">
        <v>12</v>
      </c>
      <c r="C6" s="173" t="s">
        <v>9</v>
      </c>
      <c r="D6" s="173" t="s">
        <v>12</v>
      </c>
      <c r="E6" s="174"/>
      <c r="F6" s="174"/>
      <c r="G6" s="174"/>
      <c r="H6" s="175" t="e">
        <f>#REF!&amp;F2&amp;"一般公共预算支出决算表"</f>
        <v>#REF!</v>
      </c>
      <c r="I6" s="180"/>
      <c r="J6" s="180"/>
      <c r="K6" s="180"/>
      <c r="L6" s="180"/>
      <c r="M6" s="180"/>
      <c r="N6" s="180"/>
      <c r="O6" s="180"/>
      <c r="P6" s="180"/>
      <c r="Q6" s="180"/>
      <c r="R6" s="180"/>
      <c r="S6" s="180"/>
      <c r="T6" s="180"/>
    </row>
    <row r="7" ht="27.75" customHeight="1" spans="1:20">
      <c r="A7" s="176" t="s">
        <v>13</v>
      </c>
      <c r="B7" s="173" t="s">
        <v>10</v>
      </c>
      <c r="C7" s="173" t="s">
        <v>9</v>
      </c>
      <c r="D7" s="173" t="s">
        <v>10</v>
      </c>
      <c r="E7" s="174"/>
      <c r="F7" s="174"/>
      <c r="G7" s="174"/>
      <c r="H7" s="175" t="e">
        <f>#REF!&amp;F2&amp;"一般公共预算支出决算明细表"</f>
        <v>#REF!</v>
      </c>
      <c r="I7" s="180"/>
      <c r="J7" s="180"/>
      <c r="K7" s="180"/>
      <c r="L7" s="180"/>
      <c r="M7" s="180"/>
      <c r="N7" s="180"/>
      <c r="O7" s="180"/>
      <c r="P7" s="180"/>
      <c r="Q7" s="180"/>
      <c r="R7" s="180"/>
      <c r="S7" s="180"/>
      <c r="T7" s="180"/>
    </row>
    <row r="8" ht="27.75" customHeight="1" spans="1:20">
      <c r="A8" s="176" t="s">
        <v>14</v>
      </c>
      <c r="B8" s="173" t="s">
        <v>15</v>
      </c>
      <c r="C8" s="173" t="s">
        <v>9</v>
      </c>
      <c r="D8" s="173" t="s">
        <v>15</v>
      </c>
      <c r="E8" s="174"/>
      <c r="F8" s="174"/>
      <c r="G8" s="174"/>
      <c r="H8" s="175" t="e">
        <f>#REF!&amp;F2&amp;"对下税收返还和转移支付支出决算表"</f>
        <v>#REF!</v>
      </c>
      <c r="I8" s="180"/>
      <c r="J8" s="180"/>
      <c r="K8" s="180"/>
      <c r="L8" s="180"/>
      <c r="M8" s="180"/>
      <c r="N8" s="180"/>
      <c r="O8" s="180"/>
      <c r="P8" s="180"/>
      <c r="Q8" s="180"/>
      <c r="R8" s="180"/>
      <c r="S8" s="180"/>
      <c r="T8" s="180"/>
    </row>
    <row r="9" ht="27.75" customHeight="1" spans="1:20">
      <c r="A9" s="176" t="s">
        <v>16</v>
      </c>
      <c r="B9" s="173" t="s">
        <v>17</v>
      </c>
      <c r="C9" s="173" t="s">
        <v>17</v>
      </c>
      <c r="D9" s="173" t="s">
        <v>18</v>
      </c>
      <c r="E9" s="174"/>
      <c r="F9" s="174"/>
      <c r="G9" s="174"/>
      <c r="H9" s="175" t="e">
        <f>#REF!&amp;F2&amp;"对下税收返还和转移支付分地区决算表"</f>
        <v>#REF!</v>
      </c>
      <c r="I9" s="180"/>
      <c r="J9" s="180"/>
      <c r="K9" s="180"/>
      <c r="L9" s="180"/>
      <c r="M9" s="180"/>
      <c r="N9" s="180"/>
      <c r="O9" s="180"/>
      <c r="P9" s="180"/>
      <c r="Q9" s="180"/>
      <c r="R9" s="180"/>
      <c r="S9" s="180"/>
      <c r="T9" s="180"/>
    </row>
    <row r="10" ht="27.75" customHeight="1" spans="1:20">
      <c r="A10" s="176" t="s">
        <v>19</v>
      </c>
      <c r="B10" s="173" t="s">
        <v>18</v>
      </c>
      <c r="C10" s="173" t="s">
        <v>17</v>
      </c>
      <c r="D10" s="173" t="s">
        <v>18</v>
      </c>
      <c r="E10" s="174"/>
      <c r="F10" s="174"/>
      <c r="G10" s="174"/>
      <c r="H10" s="175" t="e">
        <f>#REF!&amp;F2&amp;"对下专项转移支付分地区分项目决算表"</f>
        <v>#REF!</v>
      </c>
      <c r="I10" s="180"/>
      <c r="J10" s="180"/>
      <c r="K10" s="180"/>
      <c r="L10" s="180"/>
      <c r="M10" s="180"/>
      <c r="N10" s="180"/>
      <c r="O10" s="180"/>
      <c r="P10" s="180"/>
      <c r="Q10" s="180"/>
      <c r="R10" s="180"/>
      <c r="S10" s="180"/>
      <c r="T10" s="180"/>
    </row>
    <row r="11" ht="27.75" customHeight="1" spans="1:20">
      <c r="A11" s="176" t="s">
        <v>20</v>
      </c>
      <c r="B11" s="173" t="s">
        <v>21</v>
      </c>
      <c r="C11" s="173" t="s">
        <v>21</v>
      </c>
      <c r="D11" s="173" t="s">
        <v>22</v>
      </c>
      <c r="E11" s="174"/>
      <c r="F11" s="174"/>
      <c r="G11" s="174"/>
      <c r="H11" s="175" t="e">
        <f>#REF!&amp;F2&amp;"一般公共预算基本支出（经济分类）决算表"</f>
        <v>#REF!</v>
      </c>
      <c r="I11" s="180"/>
      <c r="J11" s="180"/>
      <c r="K11" s="180"/>
      <c r="L11" s="180"/>
      <c r="M11" s="180"/>
      <c r="N11" s="180"/>
      <c r="O11" s="180"/>
      <c r="P11" s="180"/>
      <c r="Q11" s="180"/>
      <c r="R11" s="180"/>
      <c r="S11" s="180"/>
      <c r="T11" s="180"/>
    </row>
    <row r="12" ht="27.75" customHeight="1" spans="1:20">
      <c r="A12" s="176" t="s">
        <v>23</v>
      </c>
      <c r="B12" s="173" t="s">
        <v>22</v>
      </c>
      <c r="C12" s="173" t="s">
        <v>21</v>
      </c>
      <c r="D12" s="173" t="s">
        <v>22</v>
      </c>
      <c r="E12" s="174"/>
      <c r="F12" s="174"/>
      <c r="G12" s="174"/>
      <c r="H12" s="175" t="e">
        <f>#REF!&amp;F1&amp;"政府性基金预算收入决算表"</f>
        <v>#REF!</v>
      </c>
      <c r="I12" s="180"/>
      <c r="J12" s="180"/>
      <c r="K12" s="180"/>
      <c r="L12" s="180"/>
      <c r="M12" s="180"/>
      <c r="N12" s="180"/>
      <c r="O12" s="180"/>
      <c r="P12" s="180"/>
      <c r="Q12" s="180"/>
      <c r="R12" s="180"/>
      <c r="S12" s="180"/>
      <c r="T12" s="180"/>
    </row>
    <row r="13" ht="27.75" customHeight="1" spans="1:20">
      <c r="A13" s="176" t="s">
        <v>24</v>
      </c>
      <c r="B13" s="173" t="s">
        <v>25</v>
      </c>
      <c r="C13" s="173" t="s">
        <v>21</v>
      </c>
      <c r="D13" s="173" t="s">
        <v>25</v>
      </c>
      <c r="E13" s="174"/>
      <c r="F13" s="174"/>
      <c r="G13" s="174"/>
      <c r="H13" s="175" t="e">
        <f>#REF!&amp;F1&amp;"政府性基金预算支出决算表"</f>
        <v>#REF!</v>
      </c>
      <c r="I13" s="180"/>
      <c r="J13" s="180"/>
      <c r="K13" s="180"/>
      <c r="L13" s="180"/>
      <c r="M13" s="180"/>
      <c r="N13" s="180"/>
      <c r="O13" s="180"/>
      <c r="P13" s="180"/>
      <c r="Q13" s="180"/>
      <c r="R13" s="180"/>
      <c r="S13" s="180"/>
      <c r="T13" s="180"/>
    </row>
    <row r="14" ht="27.75" customHeight="1" spans="1:20">
      <c r="A14" s="176" t="s">
        <v>26</v>
      </c>
      <c r="B14" s="173" t="s">
        <v>27</v>
      </c>
      <c r="C14" s="173" t="s">
        <v>27</v>
      </c>
      <c r="D14" s="173" t="s">
        <v>28</v>
      </c>
      <c r="E14" s="174"/>
      <c r="F14" s="174"/>
      <c r="G14" s="174"/>
      <c r="H14" s="175" t="e">
        <f>#REF!&amp;F2&amp;"政府性基金预算收入决算表"</f>
        <v>#REF!</v>
      </c>
      <c r="I14" s="180"/>
      <c r="J14" s="180"/>
      <c r="K14" s="180"/>
      <c r="L14" s="180"/>
      <c r="M14" s="180"/>
      <c r="N14" s="180"/>
      <c r="O14" s="180"/>
      <c r="P14" s="180"/>
      <c r="Q14" s="180"/>
      <c r="R14" s="180"/>
      <c r="S14" s="180"/>
      <c r="T14" s="180"/>
    </row>
    <row r="15" ht="27.75" customHeight="1" spans="1:20">
      <c r="A15" s="176" t="s">
        <v>29</v>
      </c>
      <c r="B15" s="173" t="s">
        <v>30</v>
      </c>
      <c r="C15" s="173" t="s">
        <v>27</v>
      </c>
      <c r="D15" s="173" t="s">
        <v>30</v>
      </c>
      <c r="E15" s="174"/>
      <c r="F15" s="174"/>
      <c r="G15" s="174"/>
      <c r="H15" s="175" t="e">
        <f>#REF!&amp;F2&amp;"政府性基金预算支出决算表"</f>
        <v>#REF!</v>
      </c>
      <c r="I15" s="180"/>
      <c r="J15" s="180"/>
      <c r="K15" s="180"/>
      <c r="L15" s="180"/>
      <c r="M15" s="180"/>
      <c r="N15" s="180"/>
      <c r="O15" s="180"/>
      <c r="P15" s="180"/>
      <c r="Q15" s="180"/>
      <c r="R15" s="180"/>
      <c r="S15" s="180"/>
      <c r="T15" s="180"/>
    </row>
    <row r="16" ht="27.75" customHeight="1" spans="1:20">
      <c r="A16" s="176" t="s">
        <v>31</v>
      </c>
      <c r="B16" s="173" t="s">
        <v>28</v>
      </c>
      <c r="C16" s="173" t="s">
        <v>27</v>
      </c>
      <c r="D16" s="173" t="s">
        <v>28</v>
      </c>
      <c r="E16" s="174"/>
      <c r="F16" s="174"/>
      <c r="G16" s="174"/>
      <c r="H16" s="175" t="e">
        <f>#REF!&amp;F2&amp;"对下政府性基金转移支付支出决算表"</f>
        <v>#REF!</v>
      </c>
      <c r="I16" s="180"/>
      <c r="J16" s="180"/>
      <c r="K16" s="180"/>
      <c r="L16" s="180"/>
      <c r="M16" s="180"/>
      <c r="N16" s="180"/>
      <c r="O16" s="180"/>
      <c r="P16" s="180"/>
      <c r="Q16" s="180"/>
      <c r="R16" s="180"/>
      <c r="S16" s="180"/>
      <c r="T16" s="180"/>
    </row>
    <row r="17" ht="27.75" customHeight="1" spans="1:20">
      <c r="A17" s="176" t="s">
        <v>32</v>
      </c>
      <c r="B17" s="173" t="s">
        <v>33</v>
      </c>
      <c r="C17" s="173" t="s">
        <v>27</v>
      </c>
      <c r="D17" s="173" t="s">
        <v>33</v>
      </c>
      <c r="E17" s="174"/>
      <c r="F17" s="174"/>
      <c r="G17" s="174"/>
      <c r="H17" s="175" t="e">
        <f>#REF!&amp;F1&amp;"国有资本经营预算收入决算表"</f>
        <v>#REF!</v>
      </c>
      <c r="I17" s="180"/>
      <c r="J17" s="180"/>
      <c r="K17" s="180"/>
      <c r="L17" s="180"/>
      <c r="M17" s="180"/>
      <c r="N17" s="180"/>
      <c r="O17" s="180"/>
      <c r="P17" s="180"/>
      <c r="Q17" s="180"/>
      <c r="R17" s="180"/>
      <c r="S17" s="180"/>
      <c r="T17" s="180"/>
    </row>
    <row r="18" ht="27.75" customHeight="1" spans="1:20">
      <c r="A18" s="176" t="s">
        <v>34</v>
      </c>
      <c r="B18" s="173" t="s">
        <v>35</v>
      </c>
      <c r="C18" s="173" t="s">
        <v>35</v>
      </c>
      <c r="D18" s="173" t="s">
        <v>36</v>
      </c>
      <c r="E18" s="174"/>
      <c r="F18" s="174"/>
      <c r="G18" s="174"/>
      <c r="H18" s="175" t="e">
        <f>#REF!&amp;F1&amp;"国有资本经营预算支出决算表"</f>
        <v>#REF!</v>
      </c>
      <c r="I18" s="180"/>
      <c r="J18" s="180"/>
      <c r="K18" s="180"/>
      <c r="L18" s="180"/>
      <c r="M18" s="180"/>
      <c r="N18" s="180"/>
      <c r="O18" s="180"/>
      <c r="P18" s="180"/>
      <c r="Q18" s="180"/>
      <c r="R18" s="180"/>
      <c r="S18" s="180"/>
      <c r="T18" s="180"/>
    </row>
    <row r="19" ht="27.75" customHeight="1" spans="1:20">
      <c r="A19" s="176" t="s">
        <v>37</v>
      </c>
      <c r="B19" s="173" t="s">
        <v>36</v>
      </c>
      <c r="C19" s="173" t="s">
        <v>35</v>
      </c>
      <c r="D19" s="173" t="s">
        <v>36</v>
      </c>
      <c r="E19" s="174"/>
      <c r="F19" s="174"/>
      <c r="G19" s="174"/>
      <c r="H19" s="175" t="e">
        <f>#REF!&amp;F2&amp;"国有资本经营预算收入决算表"</f>
        <v>#REF!</v>
      </c>
      <c r="I19" s="180"/>
      <c r="J19" s="180"/>
      <c r="K19" s="180"/>
      <c r="L19" s="180"/>
      <c r="M19" s="180"/>
      <c r="N19" s="180"/>
      <c r="O19" s="180"/>
      <c r="P19" s="180"/>
      <c r="Q19" s="180"/>
      <c r="R19" s="180"/>
      <c r="S19" s="180"/>
      <c r="T19" s="180"/>
    </row>
    <row r="20" ht="27.75" customHeight="1" spans="1:20">
      <c r="A20" s="176" t="s">
        <v>38</v>
      </c>
      <c r="B20" s="173" t="s">
        <v>39</v>
      </c>
      <c r="C20" s="173" t="s">
        <v>39</v>
      </c>
      <c r="D20" s="173" t="s">
        <v>40</v>
      </c>
      <c r="E20" s="174"/>
      <c r="F20" s="174"/>
      <c r="G20" s="174"/>
      <c r="H20" s="175" t="e">
        <f>#REF!&amp;F2&amp;"国有资本经营预算支出决算表"</f>
        <v>#REF!</v>
      </c>
      <c r="I20" s="180"/>
      <c r="J20" s="180"/>
      <c r="K20" s="180"/>
      <c r="L20" s="180"/>
      <c r="M20" s="180"/>
      <c r="N20" s="180"/>
      <c r="O20" s="180"/>
      <c r="P20" s="180"/>
      <c r="Q20" s="180"/>
      <c r="R20" s="180"/>
      <c r="S20" s="180"/>
      <c r="T20" s="180"/>
    </row>
    <row r="21" ht="27.75" customHeight="1" spans="1:20">
      <c r="A21" s="176" t="s">
        <v>41</v>
      </c>
      <c r="B21" s="173" t="s">
        <v>42</v>
      </c>
      <c r="C21" s="173" t="s">
        <v>39</v>
      </c>
      <c r="D21" s="173" t="s">
        <v>42</v>
      </c>
      <c r="E21" s="174"/>
      <c r="F21" s="174"/>
      <c r="G21" s="174"/>
      <c r="H21" s="175" t="e">
        <f>#REF!&amp;F2&amp;"国有资本经营预算对下转移支付分地区决算表"</f>
        <v>#REF!</v>
      </c>
      <c r="I21" s="180"/>
      <c r="J21" s="180"/>
      <c r="K21" s="180"/>
      <c r="L21" s="180"/>
      <c r="M21" s="180"/>
      <c r="N21" s="180"/>
      <c r="O21" s="180"/>
      <c r="P21" s="180"/>
      <c r="Q21" s="180"/>
      <c r="R21" s="180"/>
      <c r="S21" s="180"/>
      <c r="T21" s="180"/>
    </row>
    <row r="22" ht="27.75" customHeight="1" spans="1:20">
      <c r="A22" s="176" t="s">
        <v>43</v>
      </c>
      <c r="B22" s="173" t="s">
        <v>40</v>
      </c>
      <c r="C22" s="173" t="s">
        <v>39</v>
      </c>
      <c r="D22" s="173" t="s">
        <v>40</v>
      </c>
      <c r="E22" s="174"/>
      <c r="F22" s="174"/>
      <c r="G22" s="174"/>
      <c r="H22" s="175" t="e">
        <f>#REF!&amp;F2&amp;"国有资本经营预算对下转移支付分项目决算表"</f>
        <v>#REF!</v>
      </c>
      <c r="I22" s="180"/>
      <c r="J22" s="180"/>
      <c r="K22" s="180"/>
      <c r="L22" s="180"/>
      <c r="M22" s="180"/>
      <c r="N22" s="180"/>
      <c r="O22" s="180"/>
      <c r="P22" s="180"/>
      <c r="Q22" s="180"/>
      <c r="R22" s="180"/>
      <c r="S22" s="180"/>
      <c r="T22" s="180"/>
    </row>
    <row r="23" ht="27.75" customHeight="1" spans="1:20">
      <c r="A23" s="176" t="s">
        <v>44</v>
      </c>
      <c r="B23" s="173" t="s">
        <v>45</v>
      </c>
      <c r="C23" s="173" t="s">
        <v>39</v>
      </c>
      <c r="D23" s="173" t="s">
        <v>45</v>
      </c>
      <c r="E23" s="174"/>
      <c r="F23" s="174"/>
      <c r="G23" s="174"/>
      <c r="H23" s="175" t="e">
        <f>#REF!&amp;F1&amp;"社会保险基金收入决算表"</f>
        <v>#REF!</v>
      </c>
      <c r="I23" s="180"/>
      <c r="J23" s="180"/>
      <c r="K23" s="180"/>
      <c r="L23" s="180"/>
      <c r="M23" s="180"/>
      <c r="N23" s="180"/>
      <c r="O23" s="180"/>
      <c r="P23" s="180"/>
      <c r="Q23" s="180"/>
      <c r="R23" s="180"/>
      <c r="S23" s="180"/>
      <c r="T23" s="180"/>
    </row>
    <row r="24" ht="27.75" customHeight="1" spans="1:20">
      <c r="A24" s="176" t="s">
        <v>46</v>
      </c>
      <c r="B24" s="173" t="s">
        <v>47</v>
      </c>
      <c r="C24" s="173" t="s">
        <v>47</v>
      </c>
      <c r="D24" s="173" t="s">
        <v>48</v>
      </c>
      <c r="E24" s="174"/>
      <c r="F24" s="174"/>
      <c r="G24" s="174"/>
      <c r="H24" s="177" t="e">
        <f>#REF!&amp;F1&amp;"社会保险基金支出决算表"</f>
        <v>#REF!</v>
      </c>
      <c r="I24" s="180"/>
      <c r="J24" s="180"/>
      <c r="K24" s="180"/>
      <c r="L24" s="180"/>
      <c r="M24" s="180"/>
      <c r="N24" s="180"/>
      <c r="O24" s="180"/>
      <c r="P24" s="180"/>
      <c r="Q24" s="180"/>
      <c r="R24" s="180"/>
      <c r="S24" s="180"/>
      <c r="T24" s="180"/>
    </row>
    <row r="25" ht="27.75" customHeight="1" spans="1:20">
      <c r="A25" s="178" t="s">
        <v>49</v>
      </c>
      <c r="B25" s="173" t="s">
        <v>50</v>
      </c>
      <c r="C25" s="173" t="s">
        <v>47</v>
      </c>
      <c r="D25" s="173" t="s">
        <v>50</v>
      </c>
      <c r="E25" s="174"/>
      <c r="F25" s="174"/>
      <c r="G25" s="174"/>
      <c r="H25" s="177" t="e">
        <f>#REF!&amp;F2&amp;"社会保险基金收入决算表"</f>
        <v>#REF!</v>
      </c>
      <c r="I25" s="180"/>
      <c r="J25" s="180"/>
      <c r="K25" s="180"/>
      <c r="L25" s="180"/>
      <c r="M25" s="180"/>
      <c r="N25" s="180"/>
      <c r="O25" s="180"/>
      <c r="P25" s="180"/>
      <c r="Q25" s="180"/>
      <c r="R25" s="180"/>
      <c r="S25" s="180"/>
      <c r="T25" s="180"/>
    </row>
    <row r="26" ht="27.75" customHeight="1" spans="1:20">
      <c r="A26" s="178" t="s">
        <v>51</v>
      </c>
      <c r="B26" s="173" t="s">
        <v>48</v>
      </c>
      <c r="C26" s="173" t="s">
        <v>47</v>
      </c>
      <c r="D26" s="173" t="s">
        <v>48</v>
      </c>
      <c r="E26" s="174"/>
      <c r="F26" s="174"/>
      <c r="G26" s="174"/>
      <c r="H26" s="177" t="e">
        <f>#REF!&amp;F2&amp;"社会保险基金支出决算表"</f>
        <v>#REF!</v>
      </c>
      <c r="I26" s="180"/>
      <c r="J26" s="180"/>
      <c r="K26" s="180"/>
      <c r="L26" s="180"/>
      <c r="M26" s="180"/>
      <c r="N26" s="180"/>
      <c r="O26" s="180"/>
      <c r="P26" s="180"/>
      <c r="Q26" s="180"/>
      <c r="R26" s="180"/>
      <c r="S26" s="180"/>
      <c r="T26" s="180"/>
    </row>
    <row r="27" ht="27.75" customHeight="1" spans="1:20">
      <c r="A27" s="178" t="s">
        <v>52</v>
      </c>
      <c r="B27" s="173" t="s">
        <v>53</v>
      </c>
      <c r="C27" s="173" t="s">
        <v>47</v>
      </c>
      <c r="D27" s="173" t="s">
        <v>53</v>
      </c>
      <c r="E27" s="174"/>
      <c r="F27" s="174"/>
      <c r="G27" s="174"/>
      <c r="H27" s="177" t="e">
        <f>#REF!&amp;F1&amp;"地方政府债务限额及余额决算表"</f>
        <v>#REF!</v>
      </c>
      <c r="I27" s="180"/>
      <c r="J27" s="180"/>
      <c r="K27" s="180"/>
      <c r="L27" s="180"/>
      <c r="M27" s="180"/>
      <c r="N27" s="180"/>
      <c r="O27" s="180"/>
      <c r="P27" s="180"/>
      <c r="Q27" s="180"/>
      <c r="R27" s="180"/>
      <c r="S27" s="180"/>
      <c r="T27" s="180"/>
    </row>
    <row r="28" ht="27.75" customHeight="1" spans="1:20">
      <c r="A28" s="178" t="s">
        <v>54</v>
      </c>
      <c r="B28" s="173" t="s">
        <v>55</v>
      </c>
      <c r="C28" s="173" t="s">
        <v>55</v>
      </c>
      <c r="D28" s="173" t="s">
        <v>56</v>
      </c>
      <c r="E28" s="174"/>
      <c r="F28" s="174"/>
      <c r="G28" s="174"/>
      <c r="H28" s="177" t="e">
        <f>#REF!&amp;F1&amp;"地方政府债券使用表"</f>
        <v>#REF!</v>
      </c>
      <c r="I28" s="180"/>
      <c r="J28" s="180"/>
      <c r="K28" s="180"/>
      <c r="L28" s="180"/>
      <c r="M28" s="180"/>
      <c r="N28" s="180"/>
      <c r="O28" s="180"/>
      <c r="P28" s="180"/>
      <c r="Q28" s="180"/>
      <c r="R28" s="180"/>
      <c r="S28" s="180"/>
      <c r="T28" s="180"/>
    </row>
    <row r="29" ht="27.75" customHeight="1" spans="1:20">
      <c r="A29" s="178" t="s">
        <v>57</v>
      </c>
      <c r="B29" s="173" t="s">
        <v>56</v>
      </c>
      <c r="C29" s="173" t="s">
        <v>55</v>
      </c>
      <c r="D29" s="173" t="s">
        <v>56</v>
      </c>
      <c r="E29" s="174"/>
      <c r="F29" s="174"/>
      <c r="G29" s="174"/>
      <c r="H29" s="177" t="e">
        <f>#REF!&amp;F1&amp;"地方政府债务发行及还本付息表"</f>
        <v>#REF!</v>
      </c>
      <c r="I29" s="180"/>
      <c r="J29" s="180"/>
      <c r="K29" s="180"/>
      <c r="L29" s="180"/>
      <c r="M29" s="180"/>
      <c r="N29" s="180"/>
      <c r="O29" s="180"/>
      <c r="P29" s="180"/>
      <c r="Q29" s="180"/>
      <c r="R29" s="180"/>
      <c r="S29" s="180"/>
      <c r="T29" s="180"/>
    </row>
    <row r="30" ht="27.75" customHeight="1" spans="1:20">
      <c r="A30" s="178" t="s">
        <v>58</v>
      </c>
      <c r="B30" s="173" t="s">
        <v>59</v>
      </c>
      <c r="C30" s="173" t="s">
        <v>55</v>
      </c>
      <c r="D30" s="173" t="s">
        <v>59</v>
      </c>
      <c r="E30" s="174"/>
      <c r="F30" s="174"/>
      <c r="G30" s="174"/>
      <c r="H30" s="174"/>
      <c r="I30" s="180"/>
      <c r="J30" s="180"/>
      <c r="K30" s="180"/>
      <c r="L30" s="180"/>
      <c r="M30" s="180"/>
      <c r="N30" s="180"/>
      <c r="O30" s="180"/>
      <c r="P30" s="180"/>
      <c r="Q30" s="180"/>
      <c r="R30" s="180"/>
      <c r="S30" s="180"/>
      <c r="T30" s="180"/>
    </row>
    <row r="31" ht="27.75" customHeight="1" spans="1:20">
      <c r="A31" s="178" t="s">
        <v>60</v>
      </c>
      <c r="B31" s="173" t="s">
        <v>61</v>
      </c>
      <c r="C31" s="173" t="s">
        <v>61</v>
      </c>
      <c r="D31" s="173" t="s">
        <v>62</v>
      </c>
      <c r="E31" s="174"/>
      <c r="F31" s="174"/>
      <c r="G31" s="174"/>
      <c r="H31" s="174"/>
      <c r="I31" s="180"/>
      <c r="J31" s="180"/>
      <c r="K31" s="180"/>
      <c r="L31" s="180"/>
      <c r="M31" s="180"/>
      <c r="N31" s="180"/>
      <c r="O31" s="180"/>
      <c r="P31" s="180"/>
      <c r="Q31" s="180"/>
      <c r="R31" s="180"/>
      <c r="S31" s="180"/>
      <c r="T31" s="180"/>
    </row>
    <row r="32" ht="27.75" customHeight="1" spans="1:20">
      <c r="A32" s="178" t="s">
        <v>63</v>
      </c>
      <c r="B32" s="173" t="s">
        <v>64</v>
      </c>
      <c r="C32" s="173" t="s">
        <v>61</v>
      </c>
      <c r="D32" s="173" t="s">
        <v>64</v>
      </c>
      <c r="E32" s="174"/>
      <c r="F32" s="174"/>
      <c r="G32" s="174"/>
      <c r="H32" s="174"/>
      <c r="I32" s="180"/>
      <c r="J32" s="180"/>
      <c r="K32" s="180"/>
      <c r="L32" s="180"/>
      <c r="M32" s="180"/>
      <c r="N32" s="180"/>
      <c r="O32" s="180"/>
      <c r="P32" s="180"/>
      <c r="Q32" s="180"/>
      <c r="R32" s="180"/>
      <c r="S32" s="180"/>
      <c r="T32" s="180"/>
    </row>
    <row r="33" ht="27.75" customHeight="1" spans="1:20">
      <c r="A33" s="179"/>
      <c r="B33" s="173" t="s">
        <v>62</v>
      </c>
      <c r="C33" s="173" t="s">
        <v>61</v>
      </c>
      <c r="D33" s="173" t="s">
        <v>62</v>
      </c>
      <c r="E33" s="174"/>
      <c r="F33" s="174"/>
      <c r="G33" s="174"/>
      <c r="H33" s="174"/>
      <c r="I33" s="180"/>
      <c r="J33" s="180"/>
      <c r="K33" s="180"/>
      <c r="L33" s="180"/>
      <c r="M33" s="180"/>
      <c r="N33" s="180"/>
      <c r="O33" s="180"/>
      <c r="P33" s="180"/>
      <c r="Q33" s="180"/>
      <c r="R33" s="180"/>
      <c r="S33" s="180"/>
      <c r="T33" s="180"/>
    </row>
    <row r="34" ht="27.75" customHeight="1" spans="1:20">
      <c r="A34" s="179"/>
      <c r="B34" s="173" t="s">
        <v>65</v>
      </c>
      <c r="C34" s="173" t="s">
        <v>61</v>
      </c>
      <c r="D34" s="173" t="s">
        <v>65</v>
      </c>
      <c r="E34" s="174"/>
      <c r="F34" s="174"/>
      <c r="G34" s="174"/>
      <c r="H34" s="174"/>
      <c r="I34" s="180"/>
      <c r="J34" s="180"/>
      <c r="K34" s="180"/>
      <c r="L34" s="180"/>
      <c r="M34" s="180"/>
      <c r="N34" s="180"/>
      <c r="O34" s="180"/>
      <c r="P34" s="180"/>
      <c r="Q34" s="180"/>
      <c r="R34" s="180"/>
      <c r="S34" s="180"/>
      <c r="T34" s="180"/>
    </row>
    <row r="35" ht="27.75" customHeight="1" spans="1:20">
      <c r="A35" s="179"/>
      <c r="B35" s="173" t="s">
        <v>66</v>
      </c>
      <c r="C35" s="173" t="s">
        <v>66</v>
      </c>
      <c r="D35" s="173" t="s">
        <v>67</v>
      </c>
      <c r="E35" s="174"/>
      <c r="F35" s="174"/>
      <c r="G35" s="174"/>
      <c r="H35" s="174"/>
      <c r="I35" s="180"/>
      <c r="J35" s="180"/>
      <c r="K35" s="180"/>
      <c r="L35" s="180"/>
      <c r="M35" s="180"/>
      <c r="N35" s="180"/>
      <c r="O35" s="180"/>
      <c r="P35" s="180"/>
      <c r="Q35" s="180"/>
      <c r="R35" s="180"/>
      <c r="S35" s="180"/>
      <c r="T35" s="180"/>
    </row>
    <row r="36" ht="27.75" customHeight="1" spans="1:20">
      <c r="A36" s="179"/>
      <c r="B36" s="173" t="s">
        <v>67</v>
      </c>
      <c r="C36" s="173" t="s">
        <v>66</v>
      </c>
      <c r="D36" s="173" t="s">
        <v>67</v>
      </c>
      <c r="E36" s="174"/>
      <c r="F36" s="174"/>
      <c r="G36" s="174"/>
      <c r="H36" s="174"/>
      <c r="I36" s="180"/>
      <c r="J36" s="180"/>
      <c r="K36" s="180"/>
      <c r="L36" s="180"/>
      <c r="M36" s="180"/>
      <c r="N36" s="180"/>
      <c r="O36" s="180"/>
      <c r="P36" s="180"/>
      <c r="Q36" s="180"/>
      <c r="R36" s="180"/>
      <c r="S36" s="180"/>
      <c r="T36" s="180"/>
    </row>
    <row r="37" ht="27.75" customHeight="1" spans="1:20">
      <c r="A37" s="179"/>
      <c r="B37" s="173" t="s">
        <v>68</v>
      </c>
      <c r="C37" s="173" t="s">
        <v>66</v>
      </c>
      <c r="D37" s="173" t="s">
        <v>68</v>
      </c>
      <c r="E37" s="174"/>
      <c r="F37" s="174"/>
      <c r="G37" s="174"/>
      <c r="H37" s="174"/>
      <c r="I37" s="180"/>
      <c r="J37" s="180"/>
      <c r="K37" s="180"/>
      <c r="L37" s="180"/>
      <c r="M37" s="180"/>
      <c r="N37" s="180"/>
      <c r="O37" s="180"/>
      <c r="P37" s="180"/>
      <c r="Q37" s="180"/>
      <c r="R37" s="180"/>
      <c r="S37" s="180"/>
      <c r="T37" s="180"/>
    </row>
    <row r="38" ht="27.75" customHeight="1" spans="1:20">
      <c r="A38" s="179"/>
      <c r="B38" s="173" t="s">
        <v>69</v>
      </c>
      <c r="C38" s="173" t="s">
        <v>69</v>
      </c>
      <c r="D38" s="173" t="s">
        <v>70</v>
      </c>
      <c r="E38" s="174"/>
      <c r="F38" s="174"/>
      <c r="G38" s="174"/>
      <c r="H38" s="174"/>
      <c r="I38" s="180"/>
      <c r="J38" s="180"/>
      <c r="K38" s="180"/>
      <c r="L38" s="180"/>
      <c r="M38" s="180"/>
      <c r="N38" s="180"/>
      <c r="O38" s="180"/>
      <c r="P38" s="180"/>
      <c r="Q38" s="180"/>
      <c r="R38" s="180"/>
      <c r="S38" s="180"/>
      <c r="T38" s="180"/>
    </row>
    <row r="39" ht="27.75" customHeight="1" spans="1:20">
      <c r="A39" s="179"/>
      <c r="B39" s="173" t="s">
        <v>70</v>
      </c>
      <c r="C39" s="173" t="s">
        <v>69</v>
      </c>
      <c r="D39" s="173" t="s">
        <v>70</v>
      </c>
      <c r="E39" s="174"/>
      <c r="F39" s="174"/>
      <c r="G39" s="174"/>
      <c r="H39" s="174"/>
      <c r="I39" s="180"/>
      <c r="J39" s="180"/>
      <c r="K39" s="180"/>
      <c r="L39" s="180"/>
      <c r="M39" s="180"/>
      <c r="N39" s="180"/>
      <c r="O39" s="180"/>
      <c r="P39" s="180"/>
      <c r="Q39" s="180"/>
      <c r="R39" s="180"/>
      <c r="S39" s="180"/>
      <c r="T39" s="180"/>
    </row>
    <row r="40" ht="27.75" customHeight="1" spans="1:20">
      <c r="A40" s="179"/>
      <c r="B40" s="173" t="s">
        <v>71</v>
      </c>
      <c r="C40" s="173" t="s">
        <v>69</v>
      </c>
      <c r="D40" s="173" t="s">
        <v>71</v>
      </c>
      <c r="E40" s="174"/>
      <c r="F40" s="174"/>
      <c r="G40" s="174"/>
      <c r="H40" s="174"/>
      <c r="I40" s="180"/>
      <c r="J40" s="180"/>
      <c r="K40" s="180"/>
      <c r="L40" s="180"/>
      <c r="M40" s="180"/>
      <c r="N40" s="180"/>
      <c r="O40" s="180"/>
      <c r="P40" s="180"/>
      <c r="Q40" s="180"/>
      <c r="R40" s="180"/>
      <c r="S40" s="180"/>
      <c r="T40" s="180"/>
    </row>
    <row r="41" ht="27.75" customHeight="1" spans="1:20">
      <c r="A41" s="179"/>
      <c r="B41" s="173" t="s">
        <v>72</v>
      </c>
      <c r="C41" s="173" t="s">
        <v>72</v>
      </c>
      <c r="D41" s="173" t="s">
        <v>73</v>
      </c>
      <c r="E41" s="174"/>
      <c r="F41" s="174"/>
      <c r="G41" s="174"/>
      <c r="H41" s="174"/>
      <c r="I41" s="180"/>
      <c r="J41" s="180"/>
      <c r="K41" s="180"/>
      <c r="L41" s="180"/>
      <c r="M41" s="180"/>
      <c r="N41" s="180"/>
      <c r="O41" s="180"/>
      <c r="P41" s="180"/>
      <c r="Q41" s="180"/>
      <c r="R41" s="180"/>
      <c r="S41" s="180"/>
      <c r="T41" s="180"/>
    </row>
    <row r="42" ht="27.75" customHeight="1" spans="1:20">
      <c r="A42" s="179"/>
      <c r="B42" s="173" t="s">
        <v>73</v>
      </c>
      <c r="C42" s="173" t="s">
        <v>72</v>
      </c>
      <c r="D42" s="173" t="s">
        <v>73</v>
      </c>
      <c r="E42" s="174"/>
      <c r="F42" s="174"/>
      <c r="G42" s="174"/>
      <c r="H42" s="174"/>
      <c r="I42" s="180"/>
      <c r="J42" s="180"/>
      <c r="K42" s="180"/>
      <c r="L42" s="180"/>
      <c r="M42" s="180"/>
      <c r="N42" s="180"/>
      <c r="O42" s="180"/>
      <c r="P42" s="180"/>
      <c r="Q42" s="180"/>
      <c r="R42" s="180"/>
      <c r="S42" s="180"/>
      <c r="T42" s="180"/>
    </row>
    <row r="43" ht="27.75" customHeight="1" spans="1:20">
      <c r="A43" s="179"/>
      <c r="B43" s="173" t="s">
        <v>74</v>
      </c>
      <c r="C43" s="173" t="s">
        <v>74</v>
      </c>
      <c r="D43" s="173" t="s">
        <v>75</v>
      </c>
      <c r="E43" s="174"/>
      <c r="F43" s="174"/>
      <c r="G43" s="174"/>
      <c r="H43" s="174"/>
      <c r="I43" s="180"/>
      <c r="J43" s="180"/>
      <c r="K43" s="180"/>
      <c r="L43" s="180"/>
      <c r="M43" s="180"/>
      <c r="N43" s="180"/>
      <c r="O43" s="180"/>
      <c r="P43" s="180"/>
      <c r="Q43" s="180"/>
      <c r="R43" s="180"/>
      <c r="S43" s="180"/>
      <c r="T43" s="180"/>
    </row>
    <row r="44" ht="27.75" customHeight="1" spans="1:20">
      <c r="A44" s="179"/>
      <c r="B44" s="173" t="s">
        <v>75</v>
      </c>
      <c r="C44" s="173" t="s">
        <v>74</v>
      </c>
      <c r="D44" s="173" t="s">
        <v>75</v>
      </c>
      <c r="E44" s="174"/>
      <c r="F44" s="174"/>
      <c r="G44" s="174"/>
      <c r="H44" s="174"/>
      <c r="I44" s="180"/>
      <c r="J44" s="180"/>
      <c r="K44" s="180"/>
      <c r="L44" s="180"/>
      <c r="M44" s="180"/>
      <c r="N44" s="180"/>
      <c r="O44" s="180"/>
      <c r="P44" s="180"/>
      <c r="Q44" s="180"/>
      <c r="R44" s="180"/>
      <c r="S44" s="180"/>
      <c r="T44" s="180"/>
    </row>
    <row r="45" ht="27.75" customHeight="1" spans="1:20">
      <c r="A45" s="179"/>
      <c r="B45" s="173" t="s">
        <v>76</v>
      </c>
      <c r="C45" s="173" t="s">
        <v>74</v>
      </c>
      <c r="D45" s="173" t="s">
        <v>76</v>
      </c>
      <c r="E45" s="174"/>
      <c r="F45" s="174"/>
      <c r="G45" s="174"/>
      <c r="H45" s="174"/>
      <c r="I45" s="180"/>
      <c r="J45" s="180"/>
      <c r="K45" s="180"/>
      <c r="L45" s="180"/>
      <c r="M45" s="180"/>
      <c r="N45" s="180"/>
      <c r="O45" s="180"/>
      <c r="P45" s="180"/>
      <c r="Q45" s="180"/>
      <c r="R45" s="180"/>
      <c r="S45" s="180"/>
      <c r="T45" s="180"/>
    </row>
    <row r="46" ht="27.75" customHeight="1" spans="1:20">
      <c r="A46" s="179"/>
      <c r="B46" s="173" t="s">
        <v>77</v>
      </c>
      <c r="C46" s="173" t="s">
        <v>77</v>
      </c>
      <c r="D46" s="173" t="s">
        <v>78</v>
      </c>
      <c r="E46" s="174"/>
      <c r="F46" s="174"/>
      <c r="G46" s="174"/>
      <c r="H46" s="174"/>
      <c r="I46" s="180"/>
      <c r="J46" s="180"/>
      <c r="K46" s="180"/>
      <c r="L46" s="180"/>
      <c r="M46" s="180"/>
      <c r="N46" s="180"/>
      <c r="O46" s="180"/>
      <c r="P46" s="180"/>
      <c r="Q46" s="180"/>
      <c r="R46" s="180"/>
      <c r="S46" s="180"/>
      <c r="T46" s="180"/>
    </row>
    <row r="47" ht="27.75" customHeight="1" spans="1:20">
      <c r="A47" s="179"/>
      <c r="B47" s="173" t="s">
        <v>78</v>
      </c>
      <c r="C47" s="173" t="s">
        <v>77</v>
      </c>
      <c r="D47" s="173" t="s">
        <v>78</v>
      </c>
      <c r="E47" s="174"/>
      <c r="F47" s="174"/>
      <c r="G47" s="174"/>
      <c r="H47" s="174"/>
      <c r="I47" s="180"/>
      <c r="J47" s="180"/>
      <c r="K47" s="180"/>
      <c r="L47" s="180"/>
      <c r="M47" s="180"/>
      <c r="N47" s="180"/>
      <c r="O47" s="180"/>
      <c r="P47" s="180"/>
      <c r="Q47" s="180"/>
      <c r="R47" s="180"/>
      <c r="S47" s="180"/>
      <c r="T47" s="180"/>
    </row>
    <row r="48" ht="27.75" customHeight="1" spans="1:20">
      <c r="A48" s="179"/>
      <c r="B48" s="173" t="s">
        <v>79</v>
      </c>
      <c r="C48" s="173" t="s">
        <v>79</v>
      </c>
      <c r="D48" s="173" t="s">
        <v>80</v>
      </c>
      <c r="E48" s="174"/>
      <c r="F48" s="174"/>
      <c r="G48" s="174"/>
      <c r="H48" s="174"/>
      <c r="I48" s="180"/>
      <c r="J48" s="180"/>
      <c r="K48" s="180"/>
      <c r="L48" s="180"/>
      <c r="M48" s="180"/>
      <c r="N48" s="180"/>
      <c r="O48" s="180"/>
      <c r="P48" s="180"/>
      <c r="Q48" s="180"/>
      <c r="R48" s="180"/>
      <c r="S48" s="180"/>
      <c r="T48" s="180"/>
    </row>
    <row r="49" ht="27.75" customHeight="1" spans="1:20">
      <c r="A49" s="179"/>
      <c r="B49" s="173" t="s">
        <v>80</v>
      </c>
      <c r="C49" s="173" t="s">
        <v>79</v>
      </c>
      <c r="D49" s="173" t="s">
        <v>80</v>
      </c>
      <c r="E49" s="174"/>
      <c r="F49" s="174"/>
      <c r="G49" s="174"/>
      <c r="H49" s="174"/>
      <c r="I49" s="180"/>
      <c r="J49" s="180"/>
      <c r="K49" s="180"/>
      <c r="L49" s="180"/>
      <c r="M49" s="180"/>
      <c r="N49" s="180"/>
      <c r="O49" s="180"/>
      <c r="P49" s="180"/>
      <c r="Q49" s="180"/>
      <c r="R49" s="180"/>
      <c r="S49" s="180"/>
      <c r="T49" s="180"/>
    </row>
    <row r="50" ht="27.75" customHeight="1" spans="1:20">
      <c r="A50" s="179"/>
      <c r="B50" s="173" t="s">
        <v>81</v>
      </c>
      <c r="C50" s="173" t="s">
        <v>79</v>
      </c>
      <c r="D50" s="173" t="s">
        <v>81</v>
      </c>
      <c r="E50" s="174"/>
      <c r="F50" s="174"/>
      <c r="G50" s="174"/>
      <c r="H50" s="174"/>
      <c r="I50" s="180"/>
      <c r="J50" s="180"/>
      <c r="K50" s="180"/>
      <c r="L50" s="180"/>
      <c r="M50" s="180"/>
      <c r="N50" s="180"/>
      <c r="O50" s="180"/>
      <c r="P50" s="180"/>
      <c r="Q50" s="180"/>
      <c r="R50" s="180"/>
      <c r="S50" s="180"/>
      <c r="T50" s="180"/>
    </row>
    <row r="51" ht="27.75" customHeight="1" spans="1:20">
      <c r="A51" s="179"/>
      <c r="B51" s="173" t="s">
        <v>82</v>
      </c>
      <c r="C51" s="173" t="s">
        <v>82</v>
      </c>
      <c r="D51" s="173" t="s">
        <v>83</v>
      </c>
      <c r="E51" s="174"/>
      <c r="F51" s="174"/>
      <c r="G51" s="174"/>
      <c r="H51" s="174"/>
      <c r="I51" s="180"/>
      <c r="J51" s="180"/>
      <c r="K51" s="180"/>
      <c r="L51" s="180"/>
      <c r="M51" s="180"/>
      <c r="N51" s="180"/>
      <c r="O51" s="180"/>
      <c r="P51" s="180"/>
      <c r="Q51" s="180"/>
      <c r="R51" s="180"/>
      <c r="S51" s="180"/>
      <c r="T51" s="180"/>
    </row>
    <row r="52" ht="27.75" customHeight="1" spans="1:20">
      <c r="A52" s="179"/>
      <c r="B52" s="173" t="s">
        <v>83</v>
      </c>
      <c r="C52" s="173" t="s">
        <v>82</v>
      </c>
      <c r="D52" s="173" t="s">
        <v>83</v>
      </c>
      <c r="E52" s="174"/>
      <c r="F52" s="174"/>
      <c r="G52" s="174"/>
      <c r="H52" s="174"/>
      <c r="I52" s="180"/>
      <c r="J52" s="180"/>
      <c r="K52" s="180"/>
      <c r="L52" s="180"/>
      <c r="M52" s="180"/>
      <c r="N52" s="180"/>
      <c r="O52" s="180"/>
      <c r="P52" s="180"/>
      <c r="Q52" s="180"/>
      <c r="R52" s="180"/>
      <c r="S52" s="180"/>
      <c r="T52" s="180"/>
    </row>
    <row r="53" ht="27.75" customHeight="1" spans="1:20">
      <c r="A53" s="179"/>
      <c r="B53" s="173" t="s">
        <v>84</v>
      </c>
      <c r="C53" s="173" t="s">
        <v>84</v>
      </c>
      <c r="D53" s="173" t="s">
        <v>85</v>
      </c>
      <c r="E53" s="174"/>
      <c r="F53" s="174"/>
      <c r="G53" s="174"/>
      <c r="H53" s="174"/>
      <c r="I53" s="180"/>
      <c r="J53" s="180"/>
      <c r="K53" s="180"/>
      <c r="L53" s="180"/>
      <c r="M53" s="180"/>
      <c r="N53" s="180"/>
      <c r="O53" s="180"/>
      <c r="P53" s="180"/>
      <c r="Q53" s="180"/>
      <c r="R53" s="180"/>
      <c r="S53" s="180"/>
      <c r="T53" s="180"/>
    </row>
    <row r="54" ht="27.75" customHeight="1" spans="1:20">
      <c r="A54" s="179"/>
      <c r="B54" s="173" t="s">
        <v>85</v>
      </c>
      <c r="C54" s="173" t="s">
        <v>84</v>
      </c>
      <c r="D54" s="173" t="s">
        <v>85</v>
      </c>
      <c r="E54" s="174"/>
      <c r="F54" s="174"/>
      <c r="G54" s="174"/>
      <c r="H54" s="174"/>
      <c r="I54" s="180"/>
      <c r="J54" s="180"/>
      <c r="K54" s="180"/>
      <c r="L54" s="180"/>
      <c r="M54" s="180"/>
      <c r="N54" s="180"/>
      <c r="O54" s="180"/>
      <c r="P54" s="180"/>
      <c r="Q54" s="180"/>
      <c r="R54" s="180"/>
      <c r="S54" s="180"/>
      <c r="T54" s="180"/>
    </row>
    <row r="55" ht="27.75" customHeight="1" spans="1:20">
      <c r="A55" s="179"/>
      <c r="B55" s="173" t="s">
        <v>86</v>
      </c>
      <c r="C55" s="173" t="s">
        <v>86</v>
      </c>
      <c r="D55" s="173" t="s">
        <v>87</v>
      </c>
      <c r="E55" s="174"/>
      <c r="F55" s="174"/>
      <c r="G55" s="174"/>
      <c r="H55" s="174"/>
      <c r="I55" s="180"/>
      <c r="J55" s="180"/>
      <c r="K55" s="180"/>
      <c r="L55" s="180"/>
      <c r="M55" s="180"/>
      <c r="N55" s="180"/>
      <c r="O55" s="180"/>
      <c r="P55" s="180"/>
      <c r="Q55" s="180"/>
      <c r="R55" s="180"/>
      <c r="S55" s="180"/>
      <c r="T55" s="180"/>
    </row>
    <row r="56" ht="27.75" customHeight="1" spans="1:20">
      <c r="A56" s="179"/>
      <c r="B56" s="173" t="s">
        <v>87</v>
      </c>
      <c r="C56" s="173" t="s">
        <v>86</v>
      </c>
      <c r="D56" s="173" t="s">
        <v>87</v>
      </c>
      <c r="E56" s="174"/>
      <c r="F56" s="174"/>
      <c r="G56" s="174"/>
      <c r="H56" s="174"/>
      <c r="I56" s="180"/>
      <c r="J56" s="180"/>
      <c r="K56" s="180"/>
      <c r="L56" s="180"/>
      <c r="M56" s="180"/>
      <c r="N56" s="180"/>
      <c r="O56" s="180"/>
      <c r="P56" s="180"/>
      <c r="Q56" s="180"/>
      <c r="R56" s="180"/>
      <c r="S56" s="180"/>
      <c r="T56" s="180"/>
    </row>
    <row r="57" ht="27.75" customHeight="1" spans="1:20">
      <c r="A57" s="179"/>
      <c r="B57" s="173" t="s">
        <v>88</v>
      </c>
      <c r="C57" s="173" t="s">
        <v>86</v>
      </c>
      <c r="D57" s="173" t="s">
        <v>88</v>
      </c>
      <c r="E57" s="174"/>
      <c r="F57" s="174"/>
      <c r="G57" s="174"/>
      <c r="H57" s="174"/>
      <c r="I57" s="180"/>
      <c r="J57" s="180"/>
      <c r="K57" s="180"/>
      <c r="L57" s="180"/>
      <c r="M57" s="180"/>
      <c r="N57" s="180"/>
      <c r="O57" s="180"/>
      <c r="P57" s="180"/>
      <c r="Q57" s="180"/>
      <c r="R57" s="180"/>
      <c r="S57" s="180"/>
      <c r="T57" s="180"/>
    </row>
    <row r="58" ht="27.75" customHeight="1" spans="1:20">
      <c r="A58" s="179"/>
      <c r="B58" s="173" t="s">
        <v>89</v>
      </c>
      <c r="C58" s="173" t="s">
        <v>89</v>
      </c>
      <c r="D58" s="173" t="s">
        <v>90</v>
      </c>
      <c r="E58" s="174"/>
      <c r="F58" s="174"/>
      <c r="G58" s="174"/>
      <c r="H58" s="174"/>
      <c r="I58" s="180"/>
      <c r="J58" s="180"/>
      <c r="K58" s="180"/>
      <c r="L58" s="180"/>
      <c r="M58" s="180"/>
      <c r="N58" s="180"/>
      <c r="O58" s="180"/>
      <c r="P58" s="180"/>
      <c r="Q58" s="180"/>
      <c r="R58" s="180"/>
      <c r="S58" s="180"/>
      <c r="T58" s="180"/>
    </row>
    <row r="59" ht="27.75" customHeight="1" spans="1:20">
      <c r="A59" s="179"/>
      <c r="B59" s="173" t="s">
        <v>90</v>
      </c>
      <c r="C59" s="173" t="s">
        <v>89</v>
      </c>
      <c r="D59" s="173" t="s">
        <v>90</v>
      </c>
      <c r="E59" s="174"/>
      <c r="F59" s="174"/>
      <c r="G59" s="174"/>
      <c r="H59" s="174"/>
      <c r="I59" s="180"/>
      <c r="J59" s="180"/>
      <c r="K59" s="180"/>
      <c r="L59" s="180"/>
      <c r="M59" s="180"/>
      <c r="N59" s="180"/>
      <c r="O59" s="180"/>
      <c r="P59" s="180"/>
      <c r="Q59" s="180"/>
      <c r="R59" s="180"/>
      <c r="S59" s="180"/>
      <c r="T59" s="180"/>
    </row>
    <row r="60" ht="27.75" customHeight="1" spans="1:20">
      <c r="A60" s="179"/>
      <c r="B60" s="173" t="s">
        <v>91</v>
      </c>
      <c r="C60" s="173" t="s">
        <v>89</v>
      </c>
      <c r="D60" s="173" t="s">
        <v>91</v>
      </c>
      <c r="E60" s="174"/>
      <c r="F60" s="174"/>
      <c r="G60" s="174"/>
      <c r="H60" s="174"/>
      <c r="I60" s="180"/>
      <c r="J60" s="180"/>
      <c r="K60" s="180"/>
      <c r="L60" s="180"/>
      <c r="M60" s="180"/>
      <c r="N60" s="180"/>
      <c r="O60" s="180"/>
      <c r="P60" s="180"/>
      <c r="Q60" s="180"/>
      <c r="R60" s="180"/>
      <c r="S60" s="180"/>
      <c r="T60" s="180"/>
    </row>
    <row r="61" ht="27.75" customHeight="1" spans="1:20">
      <c r="A61" s="179"/>
      <c r="B61" s="173" t="s">
        <v>92</v>
      </c>
      <c r="C61" s="173" t="s">
        <v>92</v>
      </c>
      <c r="D61" s="173" t="s">
        <v>93</v>
      </c>
      <c r="E61" s="174"/>
      <c r="F61" s="174"/>
      <c r="G61" s="174"/>
      <c r="H61" s="174"/>
      <c r="I61" s="180"/>
      <c r="J61" s="180"/>
      <c r="K61" s="180"/>
      <c r="L61" s="180"/>
      <c r="M61" s="180"/>
      <c r="N61" s="180"/>
      <c r="O61" s="180"/>
      <c r="P61" s="180"/>
      <c r="Q61" s="180"/>
      <c r="R61" s="180"/>
      <c r="S61" s="180"/>
      <c r="T61" s="180"/>
    </row>
    <row r="62" ht="27.75" customHeight="1" spans="1:20">
      <c r="A62" s="179"/>
      <c r="B62" s="173" t="s">
        <v>93</v>
      </c>
      <c r="C62" s="173" t="s">
        <v>92</v>
      </c>
      <c r="D62" s="173" t="s">
        <v>93</v>
      </c>
      <c r="E62" s="174"/>
      <c r="F62" s="174"/>
      <c r="G62" s="174"/>
      <c r="H62" s="174"/>
      <c r="I62" s="180"/>
      <c r="J62" s="180"/>
      <c r="K62" s="180"/>
      <c r="L62" s="180"/>
      <c r="M62" s="180"/>
      <c r="N62" s="180"/>
      <c r="O62" s="180"/>
      <c r="P62" s="180"/>
      <c r="Q62" s="180"/>
      <c r="R62" s="180"/>
      <c r="S62" s="180"/>
      <c r="T62" s="180"/>
    </row>
    <row r="63" ht="27.75" customHeight="1" spans="1:20">
      <c r="A63" s="179"/>
      <c r="B63" s="173" t="s">
        <v>94</v>
      </c>
      <c r="C63" s="173" t="s">
        <v>92</v>
      </c>
      <c r="D63" s="173" t="s">
        <v>94</v>
      </c>
      <c r="E63" s="174"/>
      <c r="F63" s="174"/>
      <c r="G63" s="174"/>
      <c r="H63" s="174"/>
      <c r="I63" s="180"/>
      <c r="J63" s="180"/>
      <c r="K63" s="180"/>
      <c r="L63" s="180"/>
      <c r="M63" s="180"/>
      <c r="N63" s="180"/>
      <c r="O63" s="180"/>
      <c r="P63" s="180"/>
      <c r="Q63" s="180"/>
      <c r="R63" s="180"/>
      <c r="S63" s="180"/>
      <c r="T63" s="180"/>
    </row>
    <row r="64" ht="27.75" customHeight="1" spans="1:20">
      <c r="A64" s="179"/>
      <c r="B64" s="173" t="s">
        <v>95</v>
      </c>
      <c r="C64" s="173" t="s">
        <v>95</v>
      </c>
      <c r="D64" s="173" t="s">
        <v>96</v>
      </c>
      <c r="E64" s="174"/>
      <c r="F64" s="174"/>
      <c r="G64" s="174"/>
      <c r="H64" s="174"/>
      <c r="I64" s="180"/>
      <c r="J64" s="180"/>
      <c r="K64" s="180"/>
      <c r="L64" s="180"/>
      <c r="M64" s="180"/>
      <c r="N64" s="180"/>
      <c r="O64" s="180"/>
      <c r="P64" s="180"/>
      <c r="Q64" s="180"/>
      <c r="R64" s="180"/>
      <c r="S64" s="180"/>
      <c r="T64" s="180"/>
    </row>
    <row r="65" ht="27.75" customHeight="1" spans="1:20">
      <c r="A65" s="179"/>
      <c r="B65" s="173" t="s">
        <v>97</v>
      </c>
      <c r="C65" s="173" t="s">
        <v>95</v>
      </c>
      <c r="D65" s="173" t="s">
        <v>97</v>
      </c>
      <c r="E65" s="174"/>
      <c r="F65" s="174"/>
      <c r="G65" s="174"/>
      <c r="H65" s="174"/>
      <c r="I65" s="180"/>
      <c r="J65" s="180"/>
      <c r="K65" s="180"/>
      <c r="L65" s="180"/>
      <c r="M65" s="180"/>
      <c r="N65" s="180"/>
      <c r="O65" s="180"/>
      <c r="P65" s="180"/>
      <c r="Q65" s="180"/>
      <c r="R65" s="180"/>
      <c r="S65" s="180"/>
      <c r="T65" s="180"/>
    </row>
    <row r="66" ht="27.75" customHeight="1" spans="1:20">
      <c r="A66" s="179"/>
      <c r="B66" s="173" t="s">
        <v>96</v>
      </c>
      <c r="C66" s="173" t="s">
        <v>95</v>
      </c>
      <c r="D66" s="173" t="s">
        <v>96</v>
      </c>
      <c r="E66" s="174"/>
      <c r="F66" s="174"/>
      <c r="G66" s="174"/>
      <c r="H66" s="174"/>
      <c r="I66" s="180"/>
      <c r="J66" s="180"/>
      <c r="K66" s="180"/>
      <c r="L66" s="180"/>
      <c r="M66" s="180"/>
      <c r="N66" s="180"/>
      <c r="O66" s="180"/>
      <c r="P66" s="180"/>
      <c r="Q66" s="180"/>
      <c r="R66" s="180"/>
      <c r="S66" s="180"/>
      <c r="T66" s="180"/>
    </row>
    <row r="67" ht="27.75" customHeight="1" spans="1:20">
      <c r="A67" s="179"/>
      <c r="B67" s="173" t="s">
        <v>98</v>
      </c>
      <c r="C67" s="173" t="s">
        <v>95</v>
      </c>
      <c r="D67" s="173" t="s">
        <v>98</v>
      </c>
      <c r="E67" s="174"/>
      <c r="F67" s="174"/>
      <c r="G67" s="174"/>
      <c r="H67" s="174"/>
      <c r="I67" s="180"/>
      <c r="J67" s="180"/>
      <c r="K67" s="180"/>
      <c r="L67" s="180"/>
      <c r="M67" s="180"/>
      <c r="N67" s="180"/>
      <c r="O67" s="180"/>
      <c r="P67" s="180"/>
      <c r="Q67" s="180"/>
      <c r="R67" s="180"/>
      <c r="S67" s="180"/>
      <c r="T67" s="180"/>
    </row>
    <row r="68" ht="27.75" customHeight="1" spans="1:20">
      <c r="A68" s="179"/>
      <c r="B68" s="173" t="s">
        <v>99</v>
      </c>
      <c r="C68" s="173" t="s">
        <v>99</v>
      </c>
      <c r="D68" s="173" t="s">
        <v>100</v>
      </c>
      <c r="E68" s="174"/>
      <c r="F68" s="174"/>
      <c r="G68" s="174"/>
      <c r="H68" s="174"/>
      <c r="I68" s="180"/>
      <c r="J68" s="180"/>
      <c r="K68" s="180"/>
      <c r="L68" s="180"/>
      <c r="M68" s="180"/>
      <c r="N68" s="180"/>
      <c r="O68" s="180"/>
      <c r="P68" s="180"/>
      <c r="Q68" s="180"/>
      <c r="R68" s="180"/>
      <c r="S68" s="180"/>
      <c r="T68" s="180"/>
    </row>
    <row r="69" ht="27.75" customHeight="1" spans="1:20">
      <c r="A69" s="179"/>
      <c r="B69" s="173" t="s">
        <v>101</v>
      </c>
      <c r="C69" s="173" t="s">
        <v>99</v>
      </c>
      <c r="D69" s="173" t="s">
        <v>101</v>
      </c>
      <c r="E69" s="174"/>
      <c r="F69" s="174"/>
      <c r="G69" s="174"/>
      <c r="H69" s="174"/>
      <c r="I69" s="180"/>
      <c r="J69" s="180"/>
      <c r="K69" s="180"/>
      <c r="L69" s="180"/>
      <c r="M69" s="180"/>
      <c r="N69" s="180"/>
      <c r="O69" s="180"/>
      <c r="P69" s="180"/>
      <c r="Q69" s="180"/>
      <c r="R69" s="180"/>
      <c r="S69" s="180"/>
      <c r="T69" s="180"/>
    </row>
    <row r="70" ht="27.75" customHeight="1" spans="1:20">
      <c r="A70" s="179"/>
      <c r="B70" s="173" t="s">
        <v>100</v>
      </c>
      <c r="C70" s="173" t="s">
        <v>99</v>
      </c>
      <c r="D70" s="173" t="s">
        <v>100</v>
      </c>
      <c r="E70" s="174"/>
      <c r="F70" s="174"/>
      <c r="G70" s="174"/>
      <c r="H70" s="174"/>
      <c r="I70" s="180"/>
      <c r="J70" s="180"/>
      <c r="K70" s="180"/>
      <c r="L70" s="180"/>
      <c r="M70" s="180"/>
      <c r="N70" s="180"/>
      <c r="O70" s="180"/>
      <c r="P70" s="180"/>
      <c r="Q70" s="180"/>
      <c r="R70" s="180"/>
      <c r="S70" s="180"/>
      <c r="T70" s="180"/>
    </row>
    <row r="71" ht="27.75" customHeight="1" spans="1:20">
      <c r="A71" s="179"/>
      <c r="B71" s="173" t="s">
        <v>102</v>
      </c>
      <c r="C71" s="173" t="s">
        <v>99</v>
      </c>
      <c r="D71" s="173" t="s">
        <v>102</v>
      </c>
      <c r="E71" s="174"/>
      <c r="F71" s="174"/>
      <c r="G71" s="174"/>
      <c r="H71" s="174"/>
      <c r="I71" s="180"/>
      <c r="J71" s="180"/>
      <c r="K71" s="180"/>
      <c r="L71" s="180"/>
      <c r="M71" s="180"/>
      <c r="N71" s="180"/>
      <c r="O71" s="180"/>
      <c r="P71" s="180"/>
      <c r="Q71" s="180"/>
      <c r="R71" s="180"/>
      <c r="S71" s="180"/>
      <c r="T71" s="180"/>
    </row>
    <row r="72" ht="27.75" customHeight="1" spans="1:20">
      <c r="A72" s="179"/>
      <c r="B72" s="179"/>
      <c r="C72" s="179"/>
      <c r="D72" s="179"/>
      <c r="E72" s="179"/>
      <c r="F72" s="179"/>
      <c r="G72" s="179"/>
      <c r="H72" s="179"/>
      <c r="I72" s="180"/>
      <c r="J72" s="180"/>
      <c r="K72" s="180"/>
      <c r="L72" s="180"/>
      <c r="M72" s="180"/>
      <c r="N72" s="180"/>
      <c r="O72" s="180"/>
      <c r="P72" s="180"/>
      <c r="Q72" s="180"/>
      <c r="R72" s="180"/>
      <c r="S72" s="180"/>
      <c r="T72" s="180"/>
    </row>
    <row r="73" ht="27.75" customHeight="1" spans="1:20">
      <c r="A73" s="179"/>
      <c r="B73" s="179"/>
      <c r="C73" s="179"/>
      <c r="D73" s="179"/>
      <c r="E73" s="179"/>
      <c r="F73" s="179"/>
      <c r="G73" s="179"/>
      <c r="H73" s="179"/>
      <c r="I73" s="180"/>
      <c r="J73" s="180"/>
      <c r="K73" s="180"/>
      <c r="L73" s="180"/>
      <c r="M73" s="180"/>
      <c r="N73" s="180"/>
      <c r="O73" s="180"/>
      <c r="P73" s="180"/>
      <c r="Q73" s="180"/>
      <c r="R73" s="180"/>
      <c r="S73" s="180"/>
      <c r="T73" s="180"/>
    </row>
    <row r="74" ht="27.75" customHeight="1" spans="1:20">
      <c r="A74" s="179"/>
      <c r="B74" s="179"/>
      <c r="C74" s="179"/>
      <c r="D74" s="179"/>
      <c r="E74" s="179"/>
      <c r="F74" s="179"/>
      <c r="G74" s="179"/>
      <c r="H74" s="179"/>
      <c r="I74" s="180"/>
      <c r="J74" s="180"/>
      <c r="K74" s="180"/>
      <c r="L74" s="180"/>
      <c r="M74" s="180"/>
      <c r="N74" s="180"/>
      <c r="O74" s="180"/>
      <c r="P74" s="180"/>
      <c r="Q74" s="180"/>
      <c r="R74" s="180"/>
      <c r="S74" s="180"/>
      <c r="T74" s="180"/>
    </row>
    <row r="75" ht="27.75" customHeight="1" spans="1:20">
      <c r="A75" s="179"/>
      <c r="B75" s="179"/>
      <c r="C75" s="179"/>
      <c r="D75" s="179"/>
      <c r="E75" s="179"/>
      <c r="F75" s="179"/>
      <c r="G75" s="179"/>
      <c r="H75" s="179"/>
      <c r="I75" s="180"/>
      <c r="J75" s="180"/>
      <c r="K75" s="180"/>
      <c r="L75" s="180"/>
      <c r="M75" s="180"/>
      <c r="N75" s="180"/>
      <c r="O75" s="180"/>
      <c r="P75" s="180"/>
      <c r="Q75" s="180"/>
      <c r="R75" s="180"/>
      <c r="S75" s="180"/>
      <c r="T75" s="180"/>
    </row>
    <row r="76" ht="27.75" customHeight="1" spans="1:20">
      <c r="A76" s="179"/>
      <c r="B76" s="179"/>
      <c r="C76" s="179"/>
      <c r="D76" s="179"/>
      <c r="E76" s="179"/>
      <c r="F76" s="179"/>
      <c r="G76" s="179"/>
      <c r="H76" s="179"/>
      <c r="I76" s="180"/>
      <c r="J76" s="180"/>
      <c r="K76" s="180"/>
      <c r="L76" s="180"/>
      <c r="M76" s="180"/>
      <c r="N76" s="180"/>
      <c r="O76" s="180"/>
      <c r="P76" s="180"/>
      <c r="Q76" s="180"/>
      <c r="R76" s="180"/>
      <c r="S76" s="180"/>
      <c r="T76" s="180"/>
    </row>
    <row r="77" ht="27.75" customHeight="1" spans="1:20">
      <c r="A77" s="179"/>
      <c r="B77" s="179"/>
      <c r="C77" s="179"/>
      <c r="D77" s="179"/>
      <c r="E77" s="179"/>
      <c r="F77" s="179"/>
      <c r="G77" s="179"/>
      <c r="H77" s="179"/>
      <c r="I77" s="180"/>
      <c r="J77" s="180"/>
      <c r="K77" s="180"/>
      <c r="L77" s="180"/>
      <c r="M77" s="180"/>
      <c r="N77" s="180"/>
      <c r="O77" s="180"/>
      <c r="P77" s="180"/>
      <c r="Q77" s="180"/>
      <c r="R77" s="180"/>
      <c r="S77" s="180"/>
      <c r="T77" s="180"/>
    </row>
    <row r="78" ht="27.75" customHeight="1" spans="1:20">
      <c r="A78" s="179"/>
      <c r="B78" s="179"/>
      <c r="C78" s="179"/>
      <c r="D78" s="179"/>
      <c r="E78" s="179"/>
      <c r="F78" s="179"/>
      <c r="G78" s="179"/>
      <c r="H78" s="179"/>
      <c r="I78" s="180"/>
      <c r="J78" s="180"/>
      <c r="K78" s="180"/>
      <c r="L78" s="180"/>
      <c r="M78" s="180"/>
      <c r="N78" s="180"/>
      <c r="O78" s="180"/>
      <c r="P78" s="180"/>
      <c r="Q78" s="180"/>
      <c r="R78" s="180"/>
      <c r="S78" s="180"/>
      <c r="T78" s="180"/>
    </row>
    <row r="79" ht="27.75" customHeight="1" spans="1:20">
      <c r="A79" s="179"/>
      <c r="B79" s="179"/>
      <c r="C79" s="179"/>
      <c r="D79" s="179"/>
      <c r="E79" s="179"/>
      <c r="F79" s="179"/>
      <c r="G79" s="179"/>
      <c r="H79" s="179"/>
      <c r="I79" s="180"/>
      <c r="J79" s="180"/>
      <c r="K79" s="180"/>
      <c r="L79" s="180"/>
      <c r="M79" s="180"/>
      <c r="N79" s="180"/>
      <c r="O79" s="180"/>
      <c r="P79" s="180"/>
      <c r="Q79" s="180"/>
      <c r="R79" s="180"/>
      <c r="S79" s="180"/>
      <c r="T79" s="180"/>
    </row>
    <row r="80" ht="27.75" customHeight="1" spans="1:20">
      <c r="A80" s="179"/>
      <c r="B80" s="179"/>
      <c r="C80" s="179"/>
      <c r="D80" s="179"/>
      <c r="E80" s="179"/>
      <c r="F80" s="179"/>
      <c r="G80" s="179"/>
      <c r="H80" s="179"/>
      <c r="I80" s="180"/>
      <c r="J80" s="180"/>
      <c r="K80" s="180"/>
      <c r="L80" s="180"/>
      <c r="M80" s="180"/>
      <c r="N80" s="180"/>
      <c r="O80" s="180"/>
      <c r="P80" s="180"/>
      <c r="Q80" s="180"/>
      <c r="R80" s="180"/>
      <c r="S80" s="180"/>
      <c r="T80" s="180"/>
    </row>
    <row r="81" ht="27.75" customHeight="1" spans="1:20">
      <c r="A81" s="179"/>
      <c r="B81" s="179"/>
      <c r="C81" s="179"/>
      <c r="D81" s="179"/>
      <c r="E81" s="179"/>
      <c r="F81" s="179"/>
      <c r="G81" s="179"/>
      <c r="H81" s="179"/>
      <c r="I81" s="180"/>
      <c r="J81" s="180"/>
      <c r="K81" s="180"/>
      <c r="L81" s="180"/>
      <c r="M81" s="180"/>
      <c r="N81" s="180"/>
      <c r="O81" s="180"/>
      <c r="P81" s="180"/>
      <c r="Q81" s="180"/>
      <c r="R81" s="180"/>
      <c r="S81" s="180"/>
      <c r="T81" s="180"/>
    </row>
    <row r="82" ht="27.75" customHeight="1" spans="1:20">
      <c r="A82" s="179"/>
      <c r="B82" s="179"/>
      <c r="C82" s="179"/>
      <c r="D82" s="179"/>
      <c r="E82" s="179"/>
      <c r="F82" s="179"/>
      <c r="G82" s="179"/>
      <c r="H82" s="179"/>
      <c r="I82" s="180"/>
      <c r="J82" s="180"/>
      <c r="K82" s="180"/>
      <c r="L82" s="180"/>
      <c r="M82" s="180"/>
      <c r="N82" s="180"/>
      <c r="O82" s="180"/>
      <c r="P82" s="180"/>
      <c r="Q82" s="180"/>
      <c r="R82" s="180"/>
      <c r="S82" s="180"/>
      <c r="T82" s="180"/>
    </row>
    <row r="83" ht="27.75" customHeight="1" spans="1:20">
      <c r="A83" s="179"/>
      <c r="B83" s="179"/>
      <c r="C83" s="179"/>
      <c r="D83" s="179"/>
      <c r="E83" s="179"/>
      <c r="F83" s="179"/>
      <c r="G83" s="179"/>
      <c r="H83" s="179"/>
      <c r="I83" s="180"/>
      <c r="J83" s="180"/>
      <c r="K83" s="180"/>
      <c r="L83" s="180"/>
      <c r="M83" s="180"/>
      <c r="N83" s="180"/>
      <c r="O83" s="180"/>
      <c r="P83" s="180"/>
      <c r="Q83" s="180"/>
      <c r="R83" s="180"/>
      <c r="S83" s="180"/>
      <c r="T83" s="180"/>
    </row>
    <row r="84" ht="27.75" customHeight="1" spans="1:20">
      <c r="A84" s="180"/>
      <c r="B84" s="180"/>
      <c r="C84" s="180"/>
      <c r="D84" s="180"/>
      <c r="E84" s="180"/>
      <c r="F84" s="180"/>
      <c r="G84" s="180"/>
      <c r="H84" s="180"/>
      <c r="I84" s="180"/>
      <c r="J84" s="180"/>
      <c r="K84" s="180"/>
      <c r="L84" s="180"/>
      <c r="M84" s="180"/>
      <c r="N84" s="180"/>
      <c r="O84" s="180"/>
      <c r="P84" s="180"/>
      <c r="Q84" s="180"/>
      <c r="R84" s="180"/>
      <c r="S84" s="180"/>
      <c r="T84" s="180"/>
    </row>
    <row r="85" ht="27.75" customHeight="1" spans="1:20">
      <c r="A85" s="180"/>
      <c r="B85" s="180"/>
      <c r="C85" s="180"/>
      <c r="D85" s="180"/>
      <c r="E85" s="180"/>
      <c r="F85" s="180"/>
      <c r="G85" s="180"/>
      <c r="H85" s="180"/>
      <c r="I85" s="180"/>
      <c r="J85" s="180"/>
      <c r="K85" s="180"/>
      <c r="L85" s="180"/>
      <c r="M85" s="180"/>
      <c r="N85" s="180"/>
      <c r="O85" s="180"/>
      <c r="P85" s="180"/>
      <c r="Q85" s="180"/>
      <c r="R85" s="180"/>
      <c r="S85" s="180"/>
      <c r="T85" s="180"/>
    </row>
    <row r="86" ht="27.75" customHeight="1" spans="1:20">
      <c r="A86" s="180"/>
      <c r="B86" s="180"/>
      <c r="C86" s="180"/>
      <c r="D86" s="180"/>
      <c r="E86" s="180"/>
      <c r="F86" s="180"/>
      <c r="G86" s="180"/>
      <c r="H86" s="180"/>
      <c r="I86" s="180"/>
      <c r="J86" s="180"/>
      <c r="K86" s="180"/>
      <c r="L86" s="180"/>
      <c r="M86" s="180"/>
      <c r="N86" s="180"/>
      <c r="O86" s="180"/>
      <c r="P86" s="180"/>
      <c r="Q86" s="180"/>
      <c r="R86" s="180"/>
      <c r="S86" s="180"/>
      <c r="T86" s="180"/>
    </row>
    <row r="87" ht="27.75" customHeight="1" spans="1:20">
      <c r="A87" s="180"/>
      <c r="B87" s="180"/>
      <c r="C87" s="180"/>
      <c r="D87" s="180"/>
      <c r="E87" s="180"/>
      <c r="F87" s="180"/>
      <c r="G87" s="180"/>
      <c r="H87" s="180"/>
      <c r="I87" s="180"/>
      <c r="J87" s="180"/>
      <c r="K87" s="180"/>
      <c r="L87" s="180"/>
      <c r="M87" s="180"/>
      <c r="N87" s="180"/>
      <c r="O87" s="180"/>
      <c r="P87" s="180"/>
      <c r="Q87" s="180"/>
      <c r="R87" s="180"/>
      <c r="S87" s="180"/>
      <c r="T87" s="180"/>
    </row>
    <row r="88" ht="27.75" customHeight="1" spans="1:20">
      <c r="A88" s="180"/>
      <c r="B88" s="180"/>
      <c r="C88" s="180"/>
      <c r="D88" s="180"/>
      <c r="E88" s="180"/>
      <c r="F88" s="180"/>
      <c r="G88" s="180"/>
      <c r="H88" s="180"/>
      <c r="I88" s="180"/>
      <c r="J88" s="180"/>
      <c r="K88" s="180"/>
      <c r="L88" s="180"/>
      <c r="M88" s="180"/>
      <c r="N88" s="180"/>
      <c r="O88" s="180"/>
      <c r="P88" s="180"/>
      <c r="Q88" s="180"/>
      <c r="R88" s="180"/>
      <c r="S88" s="180"/>
      <c r="T88" s="180"/>
    </row>
    <row r="89" ht="27.75" customHeight="1" spans="1:20">
      <c r="A89" s="180"/>
      <c r="B89" s="180"/>
      <c r="C89" s="180"/>
      <c r="D89" s="180"/>
      <c r="E89" s="180"/>
      <c r="F89" s="180"/>
      <c r="G89" s="180"/>
      <c r="H89" s="180"/>
      <c r="I89" s="180"/>
      <c r="J89" s="180"/>
      <c r="K89" s="180"/>
      <c r="L89" s="180"/>
      <c r="M89" s="180"/>
      <c r="N89" s="180"/>
      <c r="O89" s="180"/>
      <c r="P89" s="180"/>
      <c r="Q89" s="180"/>
      <c r="R89" s="180"/>
      <c r="S89" s="180"/>
      <c r="T89" s="180"/>
    </row>
    <row r="90" ht="27.75" customHeight="1" spans="1:20">
      <c r="A90" s="180"/>
      <c r="B90" s="180"/>
      <c r="C90" s="180"/>
      <c r="D90" s="180"/>
      <c r="E90" s="180"/>
      <c r="F90" s="180"/>
      <c r="G90" s="180"/>
      <c r="H90" s="180"/>
      <c r="I90" s="180"/>
      <c r="J90" s="180"/>
      <c r="K90" s="180"/>
      <c r="L90" s="180"/>
      <c r="M90" s="180"/>
      <c r="N90" s="180"/>
      <c r="O90" s="180"/>
      <c r="P90" s="180"/>
      <c r="Q90" s="180"/>
      <c r="R90" s="180"/>
      <c r="S90" s="180"/>
      <c r="T90" s="180"/>
    </row>
    <row r="91" ht="27.75" customHeight="1" spans="1:20">
      <c r="A91" s="180"/>
      <c r="B91" s="180"/>
      <c r="C91" s="180"/>
      <c r="D91" s="180"/>
      <c r="E91" s="180"/>
      <c r="F91" s="180"/>
      <c r="G91" s="180"/>
      <c r="H91" s="180"/>
      <c r="I91" s="180"/>
      <c r="J91" s="180"/>
      <c r="K91" s="180"/>
      <c r="L91" s="180"/>
      <c r="M91" s="180"/>
      <c r="N91" s="180"/>
      <c r="O91" s="180"/>
      <c r="P91" s="180"/>
      <c r="Q91" s="180"/>
      <c r="R91" s="180"/>
      <c r="S91" s="180"/>
      <c r="T91" s="180"/>
    </row>
    <row r="92" ht="27.75" customHeight="1" spans="1:20">
      <c r="A92" s="180"/>
      <c r="B92" s="180"/>
      <c r="C92" s="180"/>
      <c r="D92" s="180"/>
      <c r="E92" s="180"/>
      <c r="F92" s="180"/>
      <c r="G92" s="180"/>
      <c r="H92" s="180"/>
      <c r="I92" s="180"/>
      <c r="J92" s="180"/>
      <c r="K92" s="180"/>
      <c r="L92" s="180"/>
      <c r="M92" s="180"/>
      <c r="N92" s="180"/>
      <c r="O92" s="180"/>
      <c r="P92" s="180"/>
      <c r="Q92" s="180"/>
      <c r="R92" s="180"/>
      <c r="S92" s="180"/>
      <c r="T92" s="180"/>
    </row>
    <row r="93" ht="27.75" customHeight="1" spans="1:20">
      <c r="A93" s="180"/>
      <c r="B93" s="180"/>
      <c r="C93" s="180"/>
      <c r="D93" s="180"/>
      <c r="E93" s="180"/>
      <c r="F93" s="180"/>
      <c r="G93" s="180"/>
      <c r="H93" s="180"/>
      <c r="I93" s="180"/>
      <c r="J93" s="180"/>
      <c r="K93" s="180"/>
      <c r="L93" s="180"/>
      <c r="M93" s="180"/>
      <c r="N93" s="180"/>
      <c r="O93" s="180"/>
      <c r="P93" s="180"/>
      <c r="Q93" s="180"/>
      <c r="R93" s="180"/>
      <c r="S93" s="180"/>
      <c r="T93" s="180"/>
    </row>
    <row r="94" ht="27.75" customHeight="1" spans="1:20">
      <c r="A94" s="180"/>
      <c r="B94" s="180"/>
      <c r="C94" s="180"/>
      <c r="D94" s="180"/>
      <c r="E94" s="180"/>
      <c r="F94" s="180"/>
      <c r="G94" s="180"/>
      <c r="H94" s="180"/>
      <c r="I94" s="180"/>
      <c r="J94" s="180"/>
      <c r="K94" s="180"/>
      <c r="L94" s="180"/>
      <c r="M94" s="180"/>
      <c r="N94" s="180"/>
      <c r="O94" s="180"/>
      <c r="P94" s="180"/>
      <c r="Q94" s="180"/>
      <c r="R94" s="180"/>
      <c r="S94" s="180"/>
      <c r="T94" s="180"/>
    </row>
    <row r="95" ht="27.75" customHeight="1" spans="1:20">
      <c r="A95" s="180"/>
      <c r="B95" s="180"/>
      <c r="C95" s="180"/>
      <c r="D95" s="180"/>
      <c r="E95" s="180"/>
      <c r="F95" s="180"/>
      <c r="G95" s="180"/>
      <c r="H95" s="180"/>
      <c r="I95" s="180"/>
      <c r="J95" s="180"/>
      <c r="K95" s="180"/>
      <c r="L95" s="180"/>
      <c r="M95" s="180"/>
      <c r="N95" s="180"/>
      <c r="O95" s="180"/>
      <c r="P95" s="180"/>
      <c r="Q95" s="180"/>
      <c r="R95" s="180"/>
      <c r="S95" s="180"/>
      <c r="T95" s="180"/>
    </row>
    <row r="96" ht="27.75" customHeight="1" spans="1:20">
      <c r="A96" s="180"/>
      <c r="B96" s="180"/>
      <c r="C96" s="180"/>
      <c r="D96" s="180"/>
      <c r="E96" s="180"/>
      <c r="F96" s="180"/>
      <c r="G96" s="180"/>
      <c r="H96" s="180"/>
      <c r="I96" s="180"/>
      <c r="J96" s="180"/>
      <c r="K96" s="180"/>
      <c r="L96" s="180"/>
      <c r="M96" s="180"/>
      <c r="N96" s="180"/>
      <c r="O96" s="180"/>
      <c r="P96" s="180"/>
      <c r="Q96" s="180"/>
      <c r="R96" s="180"/>
      <c r="S96" s="180"/>
      <c r="T96" s="180"/>
    </row>
    <row r="97" ht="27.75" customHeight="1" spans="1:20">
      <c r="A97" s="180"/>
      <c r="B97" s="180"/>
      <c r="C97" s="180"/>
      <c r="D97" s="180"/>
      <c r="E97" s="180"/>
      <c r="F97" s="180"/>
      <c r="G97" s="180"/>
      <c r="H97" s="180"/>
      <c r="I97" s="180"/>
      <c r="J97" s="180"/>
      <c r="K97" s="180"/>
      <c r="L97" s="180"/>
      <c r="M97" s="180"/>
      <c r="N97" s="180"/>
      <c r="O97" s="180"/>
      <c r="P97" s="180"/>
      <c r="Q97" s="180"/>
      <c r="R97" s="180"/>
      <c r="S97" s="180"/>
      <c r="T97" s="180"/>
    </row>
    <row r="98" ht="27.75" customHeight="1" spans="1:20">
      <c r="A98" s="180"/>
      <c r="B98" s="180"/>
      <c r="C98" s="180"/>
      <c r="D98" s="180"/>
      <c r="E98" s="180"/>
      <c r="F98" s="180"/>
      <c r="G98" s="180"/>
      <c r="H98" s="180"/>
      <c r="I98" s="180"/>
      <c r="J98" s="180"/>
      <c r="K98" s="180"/>
      <c r="L98" s="180"/>
      <c r="M98" s="180"/>
      <c r="N98" s="180"/>
      <c r="O98" s="180"/>
      <c r="P98" s="180"/>
      <c r="Q98" s="180"/>
      <c r="R98" s="180"/>
      <c r="S98" s="180"/>
      <c r="T98" s="180"/>
    </row>
    <row r="99" ht="27.75" customHeight="1" spans="1:20">
      <c r="A99" s="180"/>
      <c r="B99" s="180"/>
      <c r="C99" s="180"/>
      <c r="D99" s="180"/>
      <c r="E99" s="180"/>
      <c r="F99" s="180"/>
      <c r="G99" s="180"/>
      <c r="H99" s="180"/>
      <c r="I99" s="180"/>
      <c r="J99" s="180"/>
      <c r="K99" s="180"/>
      <c r="L99" s="180"/>
      <c r="M99" s="180"/>
      <c r="N99" s="180"/>
      <c r="O99" s="180"/>
      <c r="P99" s="180"/>
      <c r="Q99" s="180"/>
      <c r="R99" s="180"/>
      <c r="S99" s="180"/>
      <c r="T99" s="180"/>
    </row>
    <row r="100" ht="27.75" customHeight="1" spans="1:20">
      <c r="A100" s="180"/>
      <c r="B100" s="180"/>
      <c r="C100" s="180"/>
      <c r="D100" s="180"/>
      <c r="E100" s="180"/>
      <c r="F100" s="180"/>
      <c r="G100" s="180"/>
      <c r="H100" s="180"/>
      <c r="I100" s="180"/>
      <c r="J100" s="180"/>
      <c r="K100" s="180"/>
      <c r="L100" s="180"/>
      <c r="M100" s="180"/>
      <c r="N100" s="180"/>
      <c r="O100" s="180"/>
      <c r="P100" s="180"/>
      <c r="Q100" s="180"/>
      <c r="R100" s="180"/>
      <c r="S100" s="180"/>
      <c r="T100" s="180"/>
    </row>
    <row r="101" ht="27.75" customHeight="1" spans="1:20">
      <c r="A101" s="180"/>
      <c r="B101" s="180"/>
      <c r="C101" s="180"/>
      <c r="D101" s="180"/>
      <c r="E101" s="180"/>
      <c r="F101" s="180"/>
      <c r="G101" s="180"/>
      <c r="H101" s="180"/>
      <c r="I101" s="180"/>
      <c r="J101" s="180"/>
      <c r="K101" s="180"/>
      <c r="L101" s="180"/>
      <c r="M101" s="180"/>
      <c r="N101" s="180"/>
      <c r="O101" s="180"/>
      <c r="P101" s="180"/>
      <c r="Q101" s="180"/>
      <c r="R101" s="180"/>
      <c r="S101" s="180"/>
      <c r="T101" s="180"/>
    </row>
    <row r="102" ht="27.75" customHeight="1" spans="1:20">
      <c r="A102" s="180"/>
      <c r="B102" s="180"/>
      <c r="C102" s="180"/>
      <c r="D102" s="180"/>
      <c r="E102" s="180"/>
      <c r="F102" s="180"/>
      <c r="G102" s="180"/>
      <c r="H102" s="180"/>
      <c r="I102" s="180"/>
      <c r="J102" s="180"/>
      <c r="K102" s="180"/>
      <c r="L102" s="180"/>
      <c r="M102" s="180"/>
      <c r="N102" s="180"/>
      <c r="O102" s="180"/>
      <c r="P102" s="180"/>
      <c r="Q102" s="180"/>
      <c r="R102" s="180"/>
      <c r="S102" s="180"/>
      <c r="T102" s="180"/>
    </row>
    <row r="103" ht="27.75" customHeight="1" spans="1:20">
      <c r="A103" s="180"/>
      <c r="B103" s="180"/>
      <c r="C103" s="180"/>
      <c r="D103" s="180"/>
      <c r="E103" s="180"/>
      <c r="F103" s="180"/>
      <c r="G103" s="180"/>
      <c r="H103" s="180"/>
      <c r="I103" s="180"/>
      <c r="J103" s="180"/>
      <c r="K103" s="180"/>
      <c r="L103" s="180"/>
      <c r="M103" s="180"/>
      <c r="N103" s="180"/>
      <c r="O103" s="180"/>
      <c r="P103" s="180"/>
      <c r="Q103" s="180"/>
      <c r="R103" s="180"/>
      <c r="S103" s="180"/>
      <c r="T103" s="180"/>
    </row>
    <row r="104" ht="27.75" customHeight="1" spans="1:20">
      <c r="A104" s="180"/>
      <c r="B104" s="180"/>
      <c r="C104" s="180"/>
      <c r="D104" s="180"/>
      <c r="E104" s="180"/>
      <c r="F104" s="180"/>
      <c r="G104" s="180"/>
      <c r="H104" s="180"/>
      <c r="I104" s="180"/>
      <c r="J104" s="180"/>
      <c r="K104" s="180"/>
      <c r="L104" s="180"/>
      <c r="M104" s="180"/>
      <c r="N104" s="180"/>
      <c r="O104" s="180"/>
      <c r="P104" s="180"/>
      <c r="Q104" s="180"/>
      <c r="R104" s="180"/>
      <c r="S104" s="180"/>
      <c r="T104" s="180"/>
    </row>
    <row r="105" ht="27.75" customHeight="1" spans="1:20">
      <c r="A105" s="180"/>
      <c r="B105" s="180"/>
      <c r="C105" s="180"/>
      <c r="D105" s="180"/>
      <c r="E105" s="180"/>
      <c r="F105" s="180"/>
      <c r="G105" s="180"/>
      <c r="H105" s="180"/>
      <c r="I105" s="180"/>
      <c r="J105" s="180"/>
      <c r="K105" s="180"/>
      <c r="L105" s="180"/>
      <c r="M105" s="180"/>
      <c r="N105" s="180"/>
      <c r="O105" s="180"/>
      <c r="P105" s="180"/>
      <c r="Q105" s="180"/>
      <c r="R105" s="180"/>
      <c r="S105" s="180"/>
      <c r="T105" s="180"/>
    </row>
    <row r="106" ht="27.75" customHeight="1" spans="1:20">
      <c r="A106" s="180"/>
      <c r="B106" s="180"/>
      <c r="C106" s="180"/>
      <c r="D106" s="180"/>
      <c r="E106" s="180"/>
      <c r="F106" s="180"/>
      <c r="G106" s="180"/>
      <c r="H106" s="180"/>
      <c r="I106" s="180"/>
      <c r="J106" s="180"/>
      <c r="K106" s="180"/>
      <c r="L106" s="180"/>
      <c r="M106" s="180"/>
      <c r="N106" s="180"/>
      <c r="O106" s="180"/>
      <c r="P106" s="180"/>
      <c r="Q106" s="180"/>
      <c r="R106" s="180"/>
      <c r="S106" s="180"/>
      <c r="T106" s="180"/>
    </row>
    <row r="107" ht="27.75" customHeight="1" spans="1:20">
      <c r="A107" s="180"/>
      <c r="B107" s="180"/>
      <c r="C107" s="180"/>
      <c r="D107" s="180"/>
      <c r="E107" s="180"/>
      <c r="F107" s="180"/>
      <c r="G107" s="180"/>
      <c r="H107" s="180"/>
      <c r="I107" s="180"/>
      <c r="J107" s="180"/>
      <c r="K107" s="180"/>
      <c r="L107" s="180"/>
      <c r="M107" s="180"/>
      <c r="N107" s="180"/>
      <c r="O107" s="180"/>
      <c r="P107" s="180"/>
      <c r="Q107" s="180"/>
      <c r="R107" s="180"/>
      <c r="S107" s="180"/>
      <c r="T107" s="180"/>
    </row>
    <row r="108" ht="27.75" customHeight="1" spans="1:20">
      <c r="A108" s="180"/>
      <c r="B108" s="180"/>
      <c r="C108" s="180"/>
      <c r="D108" s="180"/>
      <c r="E108" s="180"/>
      <c r="F108" s="180"/>
      <c r="G108" s="180"/>
      <c r="H108" s="180"/>
      <c r="I108" s="180"/>
      <c r="J108" s="180"/>
      <c r="K108" s="180"/>
      <c r="L108" s="180"/>
      <c r="M108" s="180"/>
      <c r="N108" s="180"/>
      <c r="O108" s="180"/>
      <c r="P108" s="180"/>
      <c r="Q108" s="180"/>
      <c r="R108" s="180"/>
      <c r="S108" s="180"/>
      <c r="T108" s="180"/>
    </row>
    <row r="109" ht="27.75" customHeight="1" spans="1:20">
      <c r="A109" s="180"/>
      <c r="B109" s="180"/>
      <c r="C109" s="180"/>
      <c r="D109" s="180"/>
      <c r="E109" s="180"/>
      <c r="F109" s="180"/>
      <c r="G109" s="180"/>
      <c r="H109" s="180"/>
      <c r="I109" s="180"/>
      <c r="J109" s="180"/>
      <c r="K109" s="180"/>
      <c r="L109" s="180"/>
      <c r="M109" s="180"/>
      <c r="N109" s="180"/>
      <c r="O109" s="180"/>
      <c r="P109" s="180"/>
      <c r="Q109" s="180"/>
      <c r="R109" s="180"/>
      <c r="S109" s="180"/>
      <c r="T109" s="180"/>
    </row>
    <row r="110" ht="27.75" customHeight="1" spans="1:20">
      <c r="A110" s="180"/>
      <c r="B110" s="180"/>
      <c r="C110" s="180"/>
      <c r="D110" s="180"/>
      <c r="E110" s="180"/>
      <c r="F110" s="180"/>
      <c r="G110" s="180"/>
      <c r="H110" s="180"/>
      <c r="I110" s="180"/>
      <c r="J110" s="180"/>
      <c r="K110" s="180"/>
      <c r="L110" s="180"/>
      <c r="M110" s="180"/>
      <c r="N110" s="180"/>
      <c r="O110" s="180"/>
      <c r="P110" s="180"/>
      <c r="Q110" s="180"/>
      <c r="R110" s="180"/>
      <c r="S110" s="180"/>
      <c r="T110" s="180"/>
    </row>
    <row r="111" ht="27.75" customHeight="1" spans="1:20">
      <c r="A111" s="180"/>
      <c r="B111" s="180"/>
      <c r="C111" s="180"/>
      <c r="D111" s="180"/>
      <c r="E111" s="180"/>
      <c r="F111" s="180"/>
      <c r="G111" s="180"/>
      <c r="H111" s="180"/>
      <c r="I111" s="180"/>
      <c r="J111" s="180"/>
      <c r="K111" s="180"/>
      <c r="L111" s="180"/>
      <c r="M111" s="180"/>
      <c r="N111" s="180"/>
      <c r="O111" s="180"/>
      <c r="P111" s="180"/>
      <c r="Q111" s="180"/>
      <c r="R111" s="180"/>
      <c r="S111" s="180"/>
      <c r="T111" s="180"/>
    </row>
    <row r="112" ht="27.75" customHeight="1" spans="1:20">
      <c r="A112" s="180"/>
      <c r="B112" s="180"/>
      <c r="C112" s="180"/>
      <c r="D112" s="180"/>
      <c r="E112" s="180"/>
      <c r="F112" s="180"/>
      <c r="G112" s="180"/>
      <c r="H112" s="180"/>
      <c r="I112" s="180"/>
      <c r="J112" s="180"/>
      <c r="K112" s="180"/>
      <c r="L112" s="180"/>
      <c r="M112" s="180"/>
      <c r="N112" s="180"/>
      <c r="O112" s="180"/>
      <c r="P112" s="180"/>
      <c r="Q112" s="180"/>
      <c r="R112" s="180"/>
      <c r="S112" s="180"/>
      <c r="T112" s="180"/>
    </row>
    <row r="113" ht="27.75" customHeight="1" spans="1:20">
      <c r="A113" s="180"/>
      <c r="B113" s="180"/>
      <c r="C113" s="180"/>
      <c r="D113" s="180"/>
      <c r="E113" s="180"/>
      <c r="F113" s="180"/>
      <c r="G113" s="180"/>
      <c r="H113" s="180"/>
      <c r="I113" s="180"/>
      <c r="J113" s="180"/>
      <c r="K113" s="180"/>
      <c r="L113" s="180"/>
      <c r="M113" s="180"/>
      <c r="N113" s="180"/>
      <c r="O113" s="180"/>
      <c r="P113" s="180"/>
      <c r="Q113" s="180"/>
      <c r="R113" s="180"/>
      <c r="S113" s="180"/>
      <c r="T113" s="180"/>
    </row>
    <row r="114" ht="27.75" customHeight="1" spans="1:20">
      <c r="A114" s="180"/>
      <c r="B114" s="180"/>
      <c r="C114" s="180"/>
      <c r="D114" s="180"/>
      <c r="E114" s="180"/>
      <c r="F114" s="180"/>
      <c r="G114" s="180"/>
      <c r="H114" s="180"/>
      <c r="I114" s="180"/>
      <c r="J114" s="180"/>
      <c r="K114" s="180"/>
      <c r="L114" s="180"/>
      <c r="M114" s="180"/>
      <c r="N114" s="180"/>
      <c r="O114" s="180"/>
      <c r="P114" s="180"/>
      <c r="Q114" s="180"/>
      <c r="R114" s="180"/>
      <c r="S114" s="180"/>
      <c r="T114" s="180"/>
    </row>
    <row r="115" ht="27.75" customHeight="1" spans="1:20">
      <c r="A115" s="180"/>
      <c r="B115" s="180"/>
      <c r="C115" s="180"/>
      <c r="D115" s="180"/>
      <c r="E115" s="180"/>
      <c r="F115" s="180"/>
      <c r="G115" s="180"/>
      <c r="H115" s="180"/>
      <c r="I115" s="180"/>
      <c r="J115" s="180"/>
      <c r="K115" s="180"/>
      <c r="L115" s="180"/>
      <c r="M115" s="180"/>
      <c r="N115" s="180"/>
      <c r="O115" s="180"/>
      <c r="P115" s="180"/>
      <c r="Q115" s="180"/>
      <c r="R115" s="180"/>
      <c r="S115" s="180"/>
      <c r="T115" s="180"/>
    </row>
    <row r="116" ht="27.75" customHeight="1" spans="1:20">
      <c r="A116" s="180"/>
      <c r="B116" s="180"/>
      <c r="C116" s="180"/>
      <c r="D116" s="180"/>
      <c r="E116" s="180"/>
      <c r="F116" s="180"/>
      <c r="G116" s="180"/>
      <c r="H116" s="180"/>
      <c r="I116" s="180"/>
      <c r="J116" s="180"/>
      <c r="K116" s="180"/>
      <c r="L116" s="180"/>
      <c r="M116" s="180"/>
      <c r="N116" s="180"/>
      <c r="O116" s="180"/>
      <c r="P116" s="180"/>
      <c r="Q116" s="180"/>
      <c r="R116" s="180"/>
      <c r="S116" s="180"/>
      <c r="T116" s="180"/>
    </row>
    <row r="117" ht="27.75" customHeight="1" spans="1:20">
      <c r="A117" s="180"/>
      <c r="B117" s="180"/>
      <c r="C117" s="180"/>
      <c r="D117" s="180"/>
      <c r="E117" s="180"/>
      <c r="F117" s="180"/>
      <c r="G117" s="180"/>
      <c r="H117" s="180"/>
      <c r="I117" s="180"/>
      <c r="J117" s="180"/>
      <c r="K117" s="180"/>
      <c r="L117" s="180"/>
      <c r="M117" s="180"/>
      <c r="N117" s="180"/>
      <c r="O117" s="180"/>
      <c r="P117" s="180"/>
      <c r="Q117" s="180"/>
      <c r="R117" s="180"/>
      <c r="S117" s="180"/>
      <c r="T117" s="180"/>
    </row>
    <row r="118" ht="27.75" customHeight="1" spans="1:20">
      <c r="A118" s="180"/>
      <c r="B118" s="180"/>
      <c r="C118" s="180"/>
      <c r="D118" s="180"/>
      <c r="E118" s="180"/>
      <c r="F118" s="180"/>
      <c r="G118" s="180"/>
      <c r="H118" s="180"/>
      <c r="I118" s="180"/>
      <c r="J118" s="180"/>
      <c r="K118" s="180"/>
      <c r="L118" s="180"/>
      <c r="M118" s="180"/>
      <c r="N118" s="180"/>
      <c r="O118" s="180"/>
      <c r="P118" s="180"/>
      <c r="Q118" s="180"/>
      <c r="R118" s="180"/>
      <c r="S118" s="180"/>
      <c r="T118" s="180"/>
    </row>
    <row r="119" ht="27.75" customHeight="1" spans="1:20">
      <c r="A119" s="180"/>
      <c r="B119" s="180"/>
      <c r="C119" s="180"/>
      <c r="D119" s="180"/>
      <c r="E119" s="180"/>
      <c r="F119" s="180"/>
      <c r="G119" s="180"/>
      <c r="H119" s="180"/>
      <c r="I119" s="180"/>
      <c r="J119" s="180"/>
      <c r="K119" s="180"/>
      <c r="L119" s="180"/>
      <c r="M119" s="180"/>
      <c r="N119" s="180"/>
      <c r="O119" s="180"/>
      <c r="P119" s="180"/>
      <c r="Q119" s="180"/>
      <c r="R119" s="180"/>
      <c r="S119" s="180"/>
      <c r="T119" s="180"/>
    </row>
    <row r="120" ht="27.75" customHeight="1" spans="1:20">
      <c r="A120" s="180"/>
      <c r="B120" s="180"/>
      <c r="C120" s="180"/>
      <c r="D120" s="180"/>
      <c r="E120" s="180"/>
      <c r="F120" s="180"/>
      <c r="G120" s="180"/>
      <c r="H120" s="180"/>
      <c r="I120" s="180"/>
      <c r="J120" s="180"/>
      <c r="K120" s="180"/>
      <c r="L120" s="180"/>
      <c r="M120" s="180"/>
      <c r="N120" s="180"/>
      <c r="O120" s="180"/>
      <c r="P120" s="180"/>
      <c r="Q120" s="180"/>
      <c r="R120" s="180"/>
      <c r="S120" s="180"/>
      <c r="T120" s="180"/>
    </row>
    <row r="121" ht="27.75" customHeight="1" spans="1:20">
      <c r="A121" s="180"/>
      <c r="B121" s="180"/>
      <c r="C121" s="180"/>
      <c r="D121" s="180"/>
      <c r="E121" s="180"/>
      <c r="F121" s="180"/>
      <c r="G121" s="180"/>
      <c r="H121" s="180"/>
      <c r="I121" s="180"/>
      <c r="J121" s="180"/>
      <c r="K121" s="180"/>
      <c r="L121" s="180"/>
      <c r="M121" s="180"/>
      <c r="N121" s="180"/>
      <c r="O121" s="180"/>
      <c r="P121" s="180"/>
      <c r="Q121" s="180"/>
      <c r="R121" s="180"/>
      <c r="S121" s="180"/>
      <c r="T121" s="180"/>
    </row>
    <row r="122" ht="27.75" customHeight="1" spans="1:20">
      <c r="A122" s="180"/>
      <c r="B122" s="180"/>
      <c r="C122" s="180"/>
      <c r="D122" s="180"/>
      <c r="E122" s="180"/>
      <c r="F122" s="180"/>
      <c r="G122" s="180"/>
      <c r="H122" s="180"/>
      <c r="I122" s="180"/>
      <c r="J122" s="180"/>
      <c r="K122" s="180"/>
      <c r="L122" s="180"/>
      <c r="M122" s="180"/>
      <c r="N122" s="180"/>
      <c r="O122" s="180"/>
      <c r="P122" s="180"/>
      <c r="Q122" s="180"/>
      <c r="R122" s="180"/>
      <c r="S122" s="180"/>
      <c r="T122" s="180"/>
    </row>
    <row r="123" ht="27.75" customHeight="1" spans="1:20">
      <c r="A123" s="180"/>
      <c r="B123" s="180"/>
      <c r="C123" s="180"/>
      <c r="D123" s="180"/>
      <c r="E123" s="180"/>
      <c r="F123" s="180"/>
      <c r="G123" s="180"/>
      <c r="H123" s="180"/>
      <c r="I123" s="180"/>
      <c r="J123" s="180"/>
      <c r="K123" s="180"/>
      <c r="L123" s="180"/>
      <c r="M123" s="180"/>
      <c r="N123" s="180"/>
      <c r="O123" s="180"/>
      <c r="P123" s="180"/>
      <c r="Q123" s="180"/>
      <c r="R123" s="180"/>
      <c r="S123" s="180"/>
      <c r="T123" s="180"/>
    </row>
    <row r="124" ht="27.75" customHeight="1" spans="1:20">
      <c r="A124" s="180"/>
      <c r="B124" s="180"/>
      <c r="C124" s="180"/>
      <c r="D124" s="180"/>
      <c r="E124" s="180"/>
      <c r="F124" s="180"/>
      <c r="G124" s="180"/>
      <c r="H124" s="180"/>
      <c r="I124" s="180"/>
      <c r="J124" s="180"/>
      <c r="K124" s="180"/>
      <c r="L124" s="180"/>
      <c r="M124" s="180"/>
      <c r="N124" s="180"/>
      <c r="O124" s="180"/>
      <c r="P124" s="180"/>
      <c r="Q124" s="180"/>
      <c r="R124" s="180"/>
      <c r="S124" s="180"/>
      <c r="T124" s="180"/>
    </row>
    <row r="125" ht="27.75" customHeight="1" spans="1:20">
      <c r="A125" s="180"/>
      <c r="B125" s="180"/>
      <c r="C125" s="180"/>
      <c r="D125" s="180"/>
      <c r="E125" s="180"/>
      <c r="F125" s="180"/>
      <c r="G125" s="180"/>
      <c r="H125" s="180"/>
      <c r="I125" s="180"/>
      <c r="J125" s="180"/>
      <c r="K125" s="180"/>
      <c r="L125" s="180"/>
      <c r="M125" s="180"/>
      <c r="N125" s="180"/>
      <c r="O125" s="180"/>
      <c r="P125" s="180"/>
      <c r="Q125" s="180"/>
      <c r="R125" s="180"/>
      <c r="S125" s="180"/>
      <c r="T125" s="180"/>
    </row>
    <row r="126" ht="27.75" customHeight="1" spans="1:20">
      <c r="A126" s="180"/>
      <c r="B126" s="180"/>
      <c r="C126" s="180"/>
      <c r="D126" s="180"/>
      <c r="E126" s="180"/>
      <c r="F126" s="180"/>
      <c r="G126" s="180"/>
      <c r="H126" s="180"/>
      <c r="I126" s="180"/>
      <c r="J126" s="180"/>
      <c r="K126" s="180"/>
      <c r="L126" s="180"/>
      <c r="M126" s="180"/>
      <c r="N126" s="180"/>
      <c r="O126" s="180"/>
      <c r="P126" s="180"/>
      <c r="Q126" s="180"/>
      <c r="R126" s="180"/>
      <c r="S126" s="180"/>
      <c r="T126" s="180"/>
    </row>
    <row r="127" ht="27.75" customHeight="1" spans="1:20">
      <c r="A127" s="180"/>
      <c r="B127" s="180"/>
      <c r="C127" s="180"/>
      <c r="D127" s="180"/>
      <c r="E127" s="180"/>
      <c r="F127" s="180"/>
      <c r="G127" s="180"/>
      <c r="H127" s="180"/>
      <c r="I127" s="180"/>
      <c r="J127" s="180"/>
      <c r="K127" s="180"/>
      <c r="L127" s="180"/>
      <c r="M127" s="180"/>
      <c r="N127" s="180"/>
      <c r="O127" s="180"/>
      <c r="P127" s="180"/>
      <c r="Q127" s="180"/>
      <c r="R127" s="180"/>
      <c r="S127" s="180"/>
      <c r="T127" s="180"/>
    </row>
    <row r="128" ht="27.75" customHeight="1" spans="1:20">
      <c r="A128" s="180"/>
      <c r="B128" s="180"/>
      <c r="C128" s="180"/>
      <c r="D128" s="180"/>
      <c r="E128" s="180"/>
      <c r="F128" s="180"/>
      <c r="G128" s="180"/>
      <c r="H128" s="180"/>
      <c r="I128" s="180"/>
      <c r="J128" s="180"/>
      <c r="K128" s="180"/>
      <c r="L128" s="180"/>
      <c r="M128" s="180"/>
      <c r="N128" s="180"/>
      <c r="O128" s="180"/>
      <c r="P128" s="180"/>
      <c r="Q128" s="180"/>
      <c r="R128" s="180"/>
      <c r="S128" s="180"/>
      <c r="T128" s="180"/>
    </row>
    <row r="129" ht="27.75" customHeight="1" spans="1:20">
      <c r="A129" s="180"/>
      <c r="B129" s="180"/>
      <c r="C129" s="180"/>
      <c r="D129" s="180"/>
      <c r="E129" s="180"/>
      <c r="F129" s="180"/>
      <c r="G129" s="180"/>
      <c r="H129" s="180"/>
      <c r="I129" s="180"/>
      <c r="J129" s="180"/>
      <c r="K129" s="180"/>
      <c r="L129" s="180"/>
      <c r="M129" s="180"/>
      <c r="N129" s="180"/>
      <c r="O129" s="180"/>
      <c r="P129" s="180"/>
      <c r="Q129" s="180"/>
      <c r="R129" s="180"/>
      <c r="S129" s="180"/>
      <c r="T129" s="180"/>
    </row>
    <row r="130" ht="27.75" customHeight="1" spans="1:20">
      <c r="A130" s="180"/>
      <c r="B130" s="180"/>
      <c r="C130" s="180"/>
      <c r="D130" s="180"/>
      <c r="E130" s="180"/>
      <c r="F130" s="180"/>
      <c r="G130" s="180"/>
      <c r="H130" s="180"/>
      <c r="I130" s="180"/>
      <c r="J130" s="180"/>
      <c r="K130" s="180"/>
      <c r="L130" s="180"/>
      <c r="M130" s="180"/>
      <c r="N130" s="180"/>
      <c r="O130" s="180"/>
      <c r="P130" s="180"/>
      <c r="Q130" s="180"/>
      <c r="R130" s="180"/>
      <c r="S130" s="180"/>
      <c r="T130" s="180"/>
    </row>
    <row r="131" ht="27.75" customHeight="1" spans="1:20">
      <c r="A131" s="180"/>
      <c r="B131" s="180"/>
      <c r="C131" s="180"/>
      <c r="D131" s="180"/>
      <c r="E131" s="180"/>
      <c r="F131" s="180"/>
      <c r="G131" s="180"/>
      <c r="H131" s="180"/>
      <c r="I131" s="180"/>
      <c r="J131" s="180"/>
      <c r="K131" s="180"/>
      <c r="L131" s="180"/>
      <c r="M131" s="180"/>
      <c r="N131" s="180"/>
      <c r="O131" s="180"/>
      <c r="P131" s="180"/>
      <c r="Q131" s="180"/>
      <c r="R131" s="180"/>
      <c r="S131" s="180"/>
      <c r="T131" s="180"/>
    </row>
    <row r="132" ht="27.75" customHeight="1" spans="1:20">
      <c r="A132" s="180"/>
      <c r="B132" s="180"/>
      <c r="C132" s="180"/>
      <c r="D132" s="180"/>
      <c r="E132" s="180"/>
      <c r="F132" s="180"/>
      <c r="G132" s="180"/>
      <c r="H132" s="180"/>
      <c r="I132" s="180"/>
      <c r="J132" s="180"/>
      <c r="K132" s="180"/>
      <c r="L132" s="180"/>
      <c r="M132" s="180"/>
      <c r="N132" s="180"/>
      <c r="O132" s="180"/>
      <c r="P132" s="180"/>
      <c r="Q132" s="180"/>
      <c r="R132" s="180"/>
      <c r="S132" s="180"/>
      <c r="T132" s="180"/>
    </row>
    <row r="133" ht="27.75" customHeight="1" spans="1:20">
      <c r="A133" s="180"/>
      <c r="B133" s="180"/>
      <c r="C133" s="180"/>
      <c r="D133" s="180"/>
      <c r="E133" s="180"/>
      <c r="F133" s="180"/>
      <c r="G133" s="180"/>
      <c r="H133" s="180"/>
      <c r="I133" s="180"/>
      <c r="J133" s="180"/>
      <c r="K133" s="180"/>
      <c r="L133" s="180"/>
      <c r="M133" s="180"/>
      <c r="N133" s="180"/>
      <c r="O133" s="180"/>
      <c r="P133" s="180"/>
      <c r="Q133" s="180"/>
      <c r="R133" s="180"/>
      <c r="S133" s="180"/>
      <c r="T133" s="180"/>
    </row>
    <row r="134" ht="27.75" customHeight="1" spans="1:20">
      <c r="A134" s="180"/>
      <c r="B134" s="180"/>
      <c r="C134" s="180"/>
      <c r="D134" s="180"/>
      <c r="E134" s="180"/>
      <c r="F134" s="180"/>
      <c r="G134" s="180"/>
      <c r="H134" s="180"/>
      <c r="I134" s="180"/>
      <c r="J134" s="180"/>
      <c r="K134" s="180"/>
      <c r="L134" s="180"/>
      <c r="M134" s="180"/>
      <c r="N134" s="180"/>
      <c r="O134" s="180"/>
      <c r="P134" s="180"/>
      <c r="Q134" s="180"/>
      <c r="R134" s="180"/>
      <c r="S134" s="180"/>
      <c r="T134" s="180"/>
    </row>
    <row r="135" ht="27.75" customHeight="1" spans="1:20">
      <c r="A135" s="180"/>
      <c r="B135" s="180"/>
      <c r="C135" s="180"/>
      <c r="D135" s="180"/>
      <c r="E135" s="180"/>
      <c r="F135" s="180"/>
      <c r="G135" s="180"/>
      <c r="H135" s="180"/>
      <c r="I135" s="180"/>
      <c r="J135" s="180"/>
      <c r="K135" s="180"/>
      <c r="L135" s="180"/>
      <c r="M135" s="180"/>
      <c r="N135" s="180"/>
      <c r="O135" s="180"/>
      <c r="P135" s="180"/>
      <c r="Q135" s="180"/>
      <c r="R135" s="180"/>
      <c r="S135" s="180"/>
      <c r="T135" s="180"/>
    </row>
    <row r="136" ht="27.75" customHeight="1" spans="1:20">
      <c r="A136" s="180"/>
      <c r="B136" s="180"/>
      <c r="C136" s="180"/>
      <c r="D136" s="180"/>
      <c r="E136" s="180"/>
      <c r="F136" s="180"/>
      <c r="G136" s="180"/>
      <c r="H136" s="180"/>
      <c r="I136" s="180"/>
      <c r="J136" s="180"/>
      <c r="K136" s="180"/>
      <c r="L136" s="180"/>
      <c r="M136" s="180"/>
      <c r="N136" s="180"/>
      <c r="O136" s="180"/>
      <c r="P136" s="180"/>
      <c r="Q136" s="180"/>
      <c r="R136" s="180"/>
      <c r="S136" s="180"/>
      <c r="T136" s="180"/>
    </row>
    <row r="137" ht="27.75" customHeight="1" spans="1:20">
      <c r="A137" s="180"/>
      <c r="B137" s="180"/>
      <c r="C137" s="180"/>
      <c r="D137" s="180"/>
      <c r="E137" s="180"/>
      <c r="F137" s="180"/>
      <c r="G137" s="180"/>
      <c r="H137" s="180"/>
      <c r="I137" s="180"/>
      <c r="J137" s="180"/>
      <c r="K137" s="180"/>
      <c r="L137" s="180"/>
      <c r="M137" s="180"/>
      <c r="N137" s="180"/>
      <c r="O137" s="180"/>
      <c r="P137" s="180"/>
      <c r="Q137" s="180"/>
      <c r="R137" s="180"/>
      <c r="S137" s="180"/>
      <c r="T137" s="180"/>
    </row>
    <row r="138" ht="27.75" customHeight="1" spans="1:20">
      <c r="A138" s="180"/>
      <c r="B138" s="180"/>
      <c r="C138" s="180"/>
      <c r="D138" s="180"/>
      <c r="E138" s="180"/>
      <c r="F138" s="180"/>
      <c r="G138" s="180"/>
      <c r="H138" s="180"/>
      <c r="I138" s="180"/>
      <c r="J138" s="180"/>
      <c r="K138" s="180"/>
      <c r="L138" s="180"/>
      <c r="M138" s="180"/>
      <c r="N138" s="180"/>
      <c r="O138" s="180"/>
      <c r="P138" s="180"/>
      <c r="Q138" s="180"/>
      <c r="R138" s="180"/>
      <c r="S138" s="180"/>
      <c r="T138" s="180"/>
    </row>
    <row r="139" ht="27.75" customHeight="1" spans="1:20">
      <c r="A139" s="180"/>
      <c r="B139" s="180"/>
      <c r="C139" s="180"/>
      <c r="D139" s="180"/>
      <c r="E139" s="180"/>
      <c r="F139" s="180"/>
      <c r="G139" s="180"/>
      <c r="H139" s="180"/>
      <c r="I139" s="180"/>
      <c r="J139" s="180"/>
      <c r="K139" s="180"/>
      <c r="L139" s="180"/>
      <c r="M139" s="180"/>
      <c r="N139" s="180"/>
      <c r="O139" s="180"/>
      <c r="P139" s="180"/>
      <c r="Q139" s="180"/>
      <c r="R139" s="180"/>
      <c r="S139" s="180"/>
      <c r="T139" s="180"/>
    </row>
    <row r="140" ht="27.75" customHeight="1" spans="1:20">
      <c r="A140" s="180"/>
      <c r="B140" s="180"/>
      <c r="C140" s="180"/>
      <c r="D140" s="180"/>
      <c r="E140" s="180"/>
      <c r="F140" s="180"/>
      <c r="G140" s="180"/>
      <c r="H140" s="180"/>
      <c r="I140" s="180"/>
      <c r="J140" s="180"/>
      <c r="K140" s="180"/>
      <c r="L140" s="180"/>
      <c r="M140" s="180"/>
      <c r="N140" s="180"/>
      <c r="O140" s="180"/>
      <c r="P140" s="180"/>
      <c r="Q140" s="180"/>
      <c r="R140" s="180"/>
      <c r="S140" s="180"/>
      <c r="T140" s="180"/>
    </row>
    <row r="141" ht="27.75" customHeight="1" spans="1:20">
      <c r="A141" s="180"/>
      <c r="B141" s="180"/>
      <c r="C141" s="180"/>
      <c r="D141" s="180"/>
      <c r="E141" s="180"/>
      <c r="F141" s="180"/>
      <c r="G141" s="180"/>
      <c r="H141" s="180"/>
      <c r="I141" s="180"/>
      <c r="J141" s="180"/>
      <c r="K141" s="180"/>
      <c r="L141" s="180"/>
      <c r="M141" s="180"/>
      <c r="N141" s="180"/>
      <c r="O141" s="180"/>
      <c r="P141" s="180"/>
      <c r="Q141" s="180"/>
      <c r="R141" s="180"/>
      <c r="S141" s="180"/>
      <c r="T141" s="180"/>
    </row>
    <row r="142" ht="27.75" customHeight="1" spans="1:20">
      <c r="A142" s="180"/>
      <c r="B142" s="180"/>
      <c r="C142" s="180"/>
      <c r="D142" s="180"/>
      <c r="E142" s="180"/>
      <c r="F142" s="180"/>
      <c r="G142" s="180"/>
      <c r="H142" s="180"/>
      <c r="I142" s="180"/>
      <c r="J142" s="180"/>
      <c r="K142" s="180"/>
      <c r="L142" s="180"/>
      <c r="M142" s="180"/>
      <c r="N142" s="180"/>
      <c r="O142" s="180"/>
      <c r="P142" s="180"/>
      <c r="Q142" s="180"/>
      <c r="R142" s="180"/>
      <c r="S142" s="180"/>
      <c r="T142" s="180"/>
    </row>
    <row r="143" ht="27.75" customHeight="1" spans="1:20">
      <c r="A143" s="180"/>
      <c r="B143" s="180"/>
      <c r="C143" s="180"/>
      <c r="D143" s="180"/>
      <c r="E143" s="180"/>
      <c r="F143" s="180"/>
      <c r="G143" s="180"/>
      <c r="H143" s="180"/>
      <c r="I143" s="180"/>
      <c r="J143" s="180"/>
      <c r="K143" s="180"/>
      <c r="L143" s="180"/>
      <c r="M143" s="180"/>
      <c r="N143" s="180"/>
      <c r="O143" s="180"/>
      <c r="P143" s="180"/>
      <c r="Q143" s="180"/>
      <c r="R143" s="180"/>
      <c r="S143" s="180"/>
      <c r="T143" s="180"/>
    </row>
    <row r="144" ht="27.75" customHeight="1" spans="1:20">
      <c r="A144" s="180"/>
      <c r="B144" s="180"/>
      <c r="C144" s="180"/>
      <c r="D144" s="180"/>
      <c r="E144" s="180"/>
      <c r="F144" s="180"/>
      <c r="G144" s="180"/>
      <c r="H144" s="180"/>
      <c r="I144" s="180"/>
      <c r="J144" s="180"/>
      <c r="K144" s="180"/>
      <c r="L144" s="180"/>
      <c r="M144" s="180"/>
      <c r="N144" s="180"/>
      <c r="O144" s="180"/>
      <c r="P144" s="180"/>
      <c r="Q144" s="180"/>
      <c r="R144" s="180"/>
      <c r="S144" s="180"/>
      <c r="T144" s="180"/>
    </row>
    <row r="145" ht="27.75" customHeight="1" spans="1:20">
      <c r="A145" s="180"/>
      <c r="B145" s="180"/>
      <c r="C145" s="180"/>
      <c r="D145" s="180"/>
      <c r="E145" s="180"/>
      <c r="F145" s="180"/>
      <c r="G145" s="180"/>
      <c r="H145" s="180"/>
      <c r="I145" s="180"/>
      <c r="J145" s="180"/>
      <c r="K145" s="180"/>
      <c r="L145" s="180"/>
      <c r="M145" s="180"/>
      <c r="N145" s="180"/>
      <c r="O145" s="180"/>
      <c r="P145" s="180"/>
      <c r="Q145" s="180"/>
      <c r="R145" s="180"/>
      <c r="S145" s="180"/>
      <c r="T145" s="180"/>
    </row>
    <row r="146" ht="27.75" customHeight="1" spans="1:20">
      <c r="A146" s="180"/>
      <c r="B146" s="180"/>
      <c r="C146" s="180"/>
      <c r="D146" s="180"/>
      <c r="E146" s="180"/>
      <c r="F146" s="180"/>
      <c r="G146" s="180"/>
      <c r="H146" s="180"/>
      <c r="I146" s="180"/>
      <c r="J146" s="180"/>
      <c r="K146" s="180"/>
      <c r="L146" s="180"/>
      <c r="M146" s="180"/>
      <c r="N146" s="180"/>
      <c r="O146" s="180"/>
      <c r="P146" s="180"/>
      <c r="Q146" s="180"/>
      <c r="R146" s="180"/>
      <c r="S146" s="180"/>
      <c r="T146" s="180"/>
    </row>
    <row r="147" ht="27.75" customHeight="1" spans="1:20">
      <c r="A147" s="180"/>
      <c r="B147" s="180"/>
      <c r="C147" s="180"/>
      <c r="D147" s="180"/>
      <c r="E147" s="180"/>
      <c r="F147" s="180"/>
      <c r="G147" s="180"/>
      <c r="H147" s="180"/>
      <c r="I147" s="180"/>
      <c r="J147" s="180"/>
      <c r="K147" s="180"/>
      <c r="L147" s="180"/>
      <c r="M147" s="180"/>
      <c r="N147" s="180"/>
      <c r="O147" s="180"/>
      <c r="P147" s="180"/>
      <c r="Q147" s="180"/>
      <c r="R147" s="180"/>
      <c r="S147" s="180"/>
      <c r="T147" s="180"/>
    </row>
    <row r="148" ht="27.75" customHeight="1" spans="1:20">
      <c r="A148" s="180"/>
      <c r="B148" s="180"/>
      <c r="C148" s="180"/>
      <c r="D148" s="180"/>
      <c r="E148" s="180"/>
      <c r="F148" s="180"/>
      <c r="G148" s="180"/>
      <c r="H148" s="180"/>
      <c r="I148" s="180"/>
      <c r="J148" s="180"/>
      <c r="K148" s="180"/>
      <c r="L148" s="180"/>
      <c r="M148" s="180"/>
      <c r="N148" s="180"/>
      <c r="O148" s="180"/>
      <c r="P148" s="180"/>
      <c r="Q148" s="180"/>
      <c r="R148" s="180"/>
      <c r="S148" s="180"/>
      <c r="T148" s="180"/>
    </row>
    <row r="149" ht="27.75" customHeight="1" spans="1:20">
      <c r="A149" s="180"/>
      <c r="B149" s="180"/>
      <c r="C149" s="180"/>
      <c r="D149" s="180"/>
      <c r="E149" s="180"/>
      <c r="F149" s="180"/>
      <c r="G149" s="180"/>
      <c r="H149" s="180"/>
      <c r="I149" s="180"/>
      <c r="J149" s="180"/>
      <c r="K149" s="180"/>
      <c r="L149" s="180"/>
      <c r="M149" s="180"/>
      <c r="N149" s="180"/>
      <c r="O149" s="180"/>
      <c r="P149" s="180"/>
      <c r="Q149" s="180"/>
      <c r="R149" s="180"/>
      <c r="S149" s="180"/>
      <c r="T149" s="180"/>
    </row>
    <row r="150" ht="27.75" customHeight="1" spans="1:20">
      <c r="A150" s="180"/>
      <c r="B150" s="180"/>
      <c r="C150" s="180"/>
      <c r="D150" s="180"/>
      <c r="E150" s="180"/>
      <c r="F150" s="180"/>
      <c r="G150" s="180"/>
      <c r="H150" s="180"/>
      <c r="I150" s="180"/>
      <c r="J150" s="180"/>
      <c r="K150" s="180"/>
      <c r="L150" s="180"/>
      <c r="M150" s="180"/>
      <c r="N150" s="180"/>
      <c r="O150" s="180"/>
      <c r="P150" s="180"/>
      <c r="Q150" s="180"/>
      <c r="R150" s="180"/>
      <c r="S150" s="180"/>
      <c r="T150" s="180"/>
    </row>
    <row r="151" ht="27.75" customHeight="1" spans="1:20">
      <c r="A151" s="180"/>
      <c r="B151" s="180"/>
      <c r="C151" s="180"/>
      <c r="D151" s="180"/>
      <c r="E151" s="180"/>
      <c r="F151" s="180"/>
      <c r="G151" s="180"/>
      <c r="H151" s="180"/>
      <c r="I151" s="180"/>
      <c r="J151" s="180"/>
      <c r="K151" s="180"/>
      <c r="L151" s="180"/>
      <c r="M151" s="180"/>
      <c r="N151" s="180"/>
      <c r="O151" s="180"/>
      <c r="P151" s="180"/>
      <c r="Q151" s="180"/>
      <c r="R151" s="180"/>
      <c r="S151" s="180"/>
      <c r="T151" s="180"/>
    </row>
    <row r="152" ht="27.75" customHeight="1" spans="1:20">
      <c r="A152" s="180"/>
      <c r="B152" s="180"/>
      <c r="C152" s="180"/>
      <c r="D152" s="180"/>
      <c r="E152" s="180"/>
      <c r="F152" s="180"/>
      <c r="G152" s="180"/>
      <c r="H152" s="180"/>
      <c r="I152" s="180"/>
      <c r="J152" s="180"/>
      <c r="K152" s="180"/>
      <c r="L152" s="180"/>
      <c r="M152" s="180"/>
      <c r="N152" s="180"/>
      <c r="O152" s="180"/>
      <c r="P152" s="180"/>
      <c r="Q152" s="180"/>
      <c r="R152" s="180"/>
      <c r="S152" s="180"/>
      <c r="T152" s="180"/>
    </row>
    <row r="153" ht="27.75" customHeight="1" spans="1:20">
      <c r="A153" s="180"/>
      <c r="B153" s="180"/>
      <c r="C153" s="180"/>
      <c r="D153" s="180"/>
      <c r="E153" s="180"/>
      <c r="F153" s="180"/>
      <c r="G153" s="180"/>
      <c r="H153" s="180"/>
      <c r="I153" s="180"/>
      <c r="J153" s="180"/>
      <c r="K153" s="180"/>
      <c r="L153" s="180"/>
      <c r="M153" s="180"/>
      <c r="N153" s="180"/>
      <c r="O153" s="180"/>
      <c r="P153" s="180"/>
      <c r="Q153" s="180"/>
      <c r="R153" s="180"/>
      <c r="S153" s="180"/>
      <c r="T153" s="180"/>
    </row>
    <row r="154" ht="27.75" customHeight="1" spans="1:20">
      <c r="A154" s="180"/>
      <c r="B154" s="180"/>
      <c r="C154" s="180"/>
      <c r="D154" s="180"/>
      <c r="E154" s="180"/>
      <c r="F154" s="180"/>
      <c r="G154" s="180"/>
      <c r="H154" s="180"/>
      <c r="I154" s="180"/>
      <c r="J154" s="180"/>
      <c r="K154" s="180"/>
      <c r="L154" s="180"/>
      <c r="M154" s="180"/>
      <c r="N154" s="180"/>
      <c r="O154" s="180"/>
      <c r="P154" s="180"/>
      <c r="Q154" s="180"/>
      <c r="R154" s="180"/>
      <c r="S154" s="180"/>
      <c r="T154" s="180"/>
    </row>
    <row r="155" ht="27.75" customHeight="1" spans="1:20">
      <c r="A155" s="180"/>
      <c r="B155" s="180"/>
      <c r="C155" s="180"/>
      <c r="D155" s="180"/>
      <c r="E155" s="180"/>
      <c r="F155" s="180"/>
      <c r="G155" s="180"/>
      <c r="H155" s="180"/>
      <c r="I155" s="180"/>
      <c r="J155" s="180"/>
      <c r="K155" s="180"/>
      <c r="L155" s="180"/>
      <c r="M155" s="180"/>
      <c r="N155" s="180"/>
      <c r="O155" s="180"/>
      <c r="P155" s="180"/>
      <c r="Q155" s="180"/>
      <c r="R155" s="180"/>
      <c r="S155" s="180"/>
      <c r="T155" s="180"/>
    </row>
    <row r="156" ht="27.75" customHeight="1" spans="1:20">
      <c r="A156" s="180"/>
      <c r="B156" s="180"/>
      <c r="C156" s="180"/>
      <c r="D156" s="180"/>
      <c r="E156" s="180"/>
      <c r="F156" s="180"/>
      <c r="G156" s="180"/>
      <c r="H156" s="180"/>
      <c r="I156" s="180"/>
      <c r="J156" s="180"/>
      <c r="K156" s="180"/>
      <c r="L156" s="180"/>
      <c r="M156" s="180"/>
      <c r="N156" s="180"/>
      <c r="O156" s="180"/>
      <c r="P156" s="180"/>
      <c r="Q156" s="180"/>
      <c r="R156" s="180"/>
      <c r="S156" s="180"/>
      <c r="T156" s="180"/>
    </row>
    <row r="157" ht="27.75" customHeight="1" spans="1:20">
      <c r="A157" s="180"/>
      <c r="B157" s="180"/>
      <c r="C157" s="180"/>
      <c r="D157" s="180"/>
      <c r="E157" s="180"/>
      <c r="F157" s="180"/>
      <c r="G157" s="180"/>
      <c r="H157" s="180"/>
      <c r="I157" s="180"/>
      <c r="J157" s="180"/>
      <c r="K157" s="180"/>
      <c r="L157" s="180"/>
      <c r="M157" s="180"/>
      <c r="N157" s="180"/>
      <c r="O157" s="180"/>
      <c r="P157" s="180"/>
      <c r="Q157" s="180"/>
      <c r="R157" s="180"/>
      <c r="S157" s="180"/>
      <c r="T157" s="180"/>
    </row>
    <row r="158" ht="27.75" customHeight="1" spans="1:20">
      <c r="A158" s="180"/>
      <c r="B158" s="180"/>
      <c r="C158" s="180"/>
      <c r="D158" s="180"/>
      <c r="E158" s="180"/>
      <c r="F158" s="180"/>
      <c r="G158" s="180"/>
      <c r="H158" s="180"/>
      <c r="I158" s="180"/>
      <c r="J158" s="180"/>
      <c r="K158" s="180"/>
      <c r="L158" s="180"/>
      <c r="M158" s="180"/>
      <c r="N158" s="180"/>
      <c r="O158" s="180"/>
      <c r="P158" s="180"/>
      <c r="Q158" s="180"/>
      <c r="R158" s="180"/>
      <c r="S158" s="180"/>
      <c r="T158" s="180"/>
    </row>
    <row r="159" ht="27.75" customHeight="1" spans="1:20">
      <c r="A159" s="180"/>
      <c r="B159" s="180"/>
      <c r="C159" s="180"/>
      <c r="D159" s="180"/>
      <c r="E159" s="180"/>
      <c r="F159" s="180"/>
      <c r="G159" s="180"/>
      <c r="H159" s="180"/>
      <c r="I159" s="180"/>
      <c r="J159" s="180"/>
      <c r="K159" s="180"/>
      <c r="L159" s="180"/>
      <c r="M159" s="180"/>
      <c r="N159" s="180"/>
      <c r="O159" s="180"/>
      <c r="P159" s="180"/>
      <c r="Q159" s="180"/>
      <c r="R159" s="180"/>
      <c r="S159" s="180"/>
      <c r="T159" s="180"/>
    </row>
    <row r="160" ht="27.75" customHeight="1" spans="1:20">
      <c r="A160" s="180"/>
      <c r="B160" s="180"/>
      <c r="C160" s="180"/>
      <c r="D160" s="180"/>
      <c r="E160" s="180"/>
      <c r="F160" s="180"/>
      <c r="G160" s="180"/>
      <c r="H160" s="180"/>
      <c r="I160" s="180"/>
      <c r="J160" s="180"/>
      <c r="K160" s="180"/>
      <c r="L160" s="180"/>
      <c r="M160" s="180"/>
      <c r="N160" s="180"/>
      <c r="O160" s="180"/>
      <c r="P160" s="180"/>
      <c r="Q160" s="180"/>
      <c r="R160" s="180"/>
      <c r="S160" s="180"/>
      <c r="T160" s="180"/>
    </row>
    <row r="161" ht="27.75" customHeight="1" spans="1:20">
      <c r="A161" s="180"/>
      <c r="B161" s="180"/>
      <c r="C161" s="180"/>
      <c r="D161" s="180"/>
      <c r="E161" s="180"/>
      <c r="F161" s="180"/>
      <c r="G161" s="180"/>
      <c r="H161" s="180"/>
      <c r="I161" s="180"/>
      <c r="J161" s="180"/>
      <c r="K161" s="180"/>
      <c r="L161" s="180"/>
      <c r="M161" s="180"/>
      <c r="N161" s="180"/>
      <c r="O161" s="180"/>
      <c r="P161" s="180"/>
      <c r="Q161" s="180"/>
      <c r="R161" s="180"/>
      <c r="S161" s="180"/>
      <c r="T161" s="180"/>
    </row>
    <row r="162" ht="27.75" customHeight="1" spans="1:20">
      <c r="A162" s="180"/>
      <c r="B162" s="180"/>
      <c r="C162" s="180"/>
      <c r="D162" s="180"/>
      <c r="E162" s="180"/>
      <c r="F162" s="180"/>
      <c r="G162" s="180"/>
      <c r="H162" s="180"/>
      <c r="I162" s="180"/>
      <c r="J162" s="180"/>
      <c r="K162" s="180"/>
      <c r="L162" s="180"/>
      <c r="M162" s="180"/>
      <c r="N162" s="180"/>
      <c r="O162" s="180"/>
      <c r="P162" s="180"/>
      <c r="Q162" s="180"/>
      <c r="R162" s="180"/>
      <c r="S162" s="180"/>
      <c r="T162" s="180"/>
    </row>
    <row r="163" ht="27.75" customHeight="1" spans="1:20">
      <c r="A163" s="180"/>
      <c r="B163" s="180"/>
      <c r="C163" s="180"/>
      <c r="D163" s="180"/>
      <c r="E163" s="180"/>
      <c r="F163" s="180"/>
      <c r="G163" s="180"/>
      <c r="H163" s="180"/>
      <c r="I163" s="180"/>
      <c r="J163" s="180"/>
      <c r="K163" s="180"/>
      <c r="L163" s="180"/>
      <c r="M163" s="180"/>
      <c r="N163" s="180"/>
      <c r="O163" s="180"/>
      <c r="P163" s="180"/>
      <c r="Q163" s="180"/>
      <c r="R163" s="180"/>
      <c r="S163" s="180"/>
      <c r="T163" s="180"/>
    </row>
    <row r="164" ht="27.75" customHeight="1" spans="1:20">
      <c r="A164" s="180"/>
      <c r="B164" s="180"/>
      <c r="C164" s="180"/>
      <c r="D164" s="180"/>
      <c r="E164" s="180"/>
      <c r="F164" s="180"/>
      <c r="G164" s="180"/>
      <c r="H164" s="180"/>
      <c r="I164" s="180"/>
      <c r="J164" s="180"/>
      <c r="K164" s="180"/>
      <c r="L164" s="180"/>
      <c r="M164" s="180"/>
      <c r="N164" s="180"/>
      <c r="O164" s="180"/>
      <c r="P164" s="180"/>
      <c r="Q164" s="180"/>
      <c r="R164" s="180"/>
      <c r="S164" s="180"/>
      <c r="T164" s="180"/>
    </row>
    <row r="165" ht="27.75" customHeight="1" spans="1:20">
      <c r="A165" s="180"/>
      <c r="B165" s="180"/>
      <c r="C165" s="180"/>
      <c r="D165" s="180"/>
      <c r="E165" s="180"/>
      <c r="F165" s="180"/>
      <c r="G165" s="180"/>
      <c r="H165" s="180"/>
      <c r="I165" s="180"/>
      <c r="J165" s="180"/>
      <c r="K165" s="180"/>
      <c r="L165" s="180"/>
      <c r="M165" s="180"/>
      <c r="N165" s="180"/>
      <c r="O165" s="180"/>
      <c r="P165" s="180"/>
      <c r="Q165" s="180"/>
      <c r="R165" s="180"/>
      <c r="S165" s="180"/>
      <c r="T165" s="180"/>
    </row>
    <row r="166" ht="27.75" customHeight="1" spans="1:20">
      <c r="A166" s="180"/>
      <c r="B166" s="180"/>
      <c r="C166" s="180"/>
      <c r="D166" s="180"/>
      <c r="E166" s="180"/>
      <c r="F166" s="180"/>
      <c r="G166" s="180"/>
      <c r="H166" s="180"/>
      <c r="I166" s="180"/>
      <c r="J166" s="180"/>
      <c r="K166" s="180"/>
      <c r="L166" s="180"/>
      <c r="M166" s="180"/>
      <c r="N166" s="180"/>
      <c r="O166" s="180"/>
      <c r="P166" s="180"/>
      <c r="Q166" s="180"/>
      <c r="R166" s="180"/>
      <c r="S166" s="180"/>
      <c r="T166" s="180"/>
    </row>
    <row r="167" ht="27.75" customHeight="1" spans="1:20">
      <c r="A167" s="180"/>
      <c r="B167" s="180"/>
      <c r="C167" s="180"/>
      <c r="D167" s="180"/>
      <c r="E167" s="180"/>
      <c r="F167" s="180"/>
      <c r="G167" s="180"/>
      <c r="H167" s="180"/>
      <c r="I167" s="180"/>
      <c r="J167" s="180"/>
      <c r="K167" s="180"/>
      <c r="L167" s="180"/>
      <c r="M167" s="180"/>
      <c r="N167" s="180"/>
      <c r="O167" s="180"/>
      <c r="P167" s="180"/>
      <c r="Q167" s="180"/>
      <c r="R167" s="180"/>
      <c r="S167" s="180"/>
      <c r="T167" s="180"/>
    </row>
    <row r="168" ht="27.75" customHeight="1" spans="1:20">
      <c r="A168" s="180"/>
      <c r="B168" s="180"/>
      <c r="C168" s="180"/>
      <c r="D168" s="180"/>
      <c r="E168" s="180"/>
      <c r="F168" s="180"/>
      <c r="G168" s="180"/>
      <c r="H168" s="180"/>
      <c r="I168" s="180"/>
      <c r="J168" s="180"/>
      <c r="K168" s="180"/>
      <c r="L168" s="180"/>
      <c r="M168" s="180"/>
      <c r="N168" s="180"/>
      <c r="O168" s="180"/>
      <c r="P168" s="180"/>
      <c r="Q168" s="180"/>
      <c r="R168" s="180"/>
      <c r="S168" s="180"/>
      <c r="T168" s="180"/>
    </row>
    <row r="169" ht="27.75" customHeight="1" spans="1:20">
      <c r="A169" s="180"/>
      <c r="B169" s="180"/>
      <c r="C169" s="180"/>
      <c r="D169" s="180"/>
      <c r="E169" s="180"/>
      <c r="F169" s="180"/>
      <c r="G169" s="180"/>
      <c r="H169" s="180"/>
      <c r="I169" s="180"/>
      <c r="J169" s="180"/>
      <c r="K169" s="180"/>
      <c r="L169" s="180"/>
      <c r="M169" s="180"/>
      <c r="N169" s="180"/>
      <c r="O169" s="180"/>
      <c r="P169" s="180"/>
      <c r="Q169" s="180"/>
      <c r="R169" s="180"/>
      <c r="S169" s="180"/>
      <c r="T169" s="180"/>
    </row>
    <row r="170" ht="27.75" customHeight="1" spans="1:20">
      <c r="A170" s="180"/>
      <c r="B170" s="180"/>
      <c r="C170" s="180"/>
      <c r="D170" s="180"/>
      <c r="E170" s="180"/>
      <c r="F170" s="180"/>
      <c r="G170" s="180"/>
      <c r="H170" s="180"/>
      <c r="I170" s="180"/>
      <c r="J170" s="180"/>
      <c r="K170" s="180"/>
      <c r="L170" s="180"/>
      <c r="M170" s="180"/>
      <c r="N170" s="180"/>
      <c r="O170" s="180"/>
      <c r="P170" s="180"/>
      <c r="Q170" s="180"/>
      <c r="R170" s="180"/>
      <c r="S170" s="180"/>
      <c r="T170" s="180"/>
    </row>
    <row r="171" ht="27.75" customHeight="1" spans="1:20">
      <c r="A171" s="180"/>
      <c r="B171" s="180"/>
      <c r="C171" s="180"/>
      <c r="D171" s="180"/>
      <c r="E171" s="180"/>
      <c r="F171" s="180"/>
      <c r="G171" s="180"/>
      <c r="H171" s="180"/>
      <c r="I171" s="180"/>
      <c r="J171" s="180"/>
      <c r="K171" s="180"/>
      <c r="L171" s="180"/>
      <c r="M171" s="180"/>
      <c r="N171" s="180"/>
      <c r="O171" s="180"/>
      <c r="P171" s="180"/>
      <c r="Q171" s="180"/>
      <c r="R171" s="180"/>
      <c r="S171" s="180"/>
      <c r="T171" s="180"/>
    </row>
    <row r="172" ht="27.75" customHeight="1" spans="1:20">
      <c r="A172" s="180"/>
      <c r="B172" s="180"/>
      <c r="C172" s="180"/>
      <c r="D172" s="180"/>
      <c r="E172" s="180"/>
      <c r="F172" s="180"/>
      <c r="G172" s="180"/>
      <c r="H172" s="180"/>
      <c r="I172" s="180"/>
      <c r="J172" s="180"/>
      <c r="K172" s="180"/>
      <c r="L172" s="180"/>
      <c r="M172" s="180"/>
      <c r="N172" s="180"/>
      <c r="O172" s="180"/>
      <c r="P172" s="180"/>
      <c r="Q172" s="180"/>
      <c r="R172" s="180"/>
      <c r="S172" s="180"/>
      <c r="T172" s="180"/>
    </row>
    <row r="173" ht="27.75" customHeight="1" spans="1:20">
      <c r="A173" s="180"/>
      <c r="B173" s="180"/>
      <c r="C173" s="180"/>
      <c r="D173" s="180"/>
      <c r="E173" s="180"/>
      <c r="F173" s="180"/>
      <c r="G173" s="180"/>
      <c r="H173" s="180"/>
      <c r="I173" s="180"/>
      <c r="J173" s="180"/>
      <c r="K173" s="180"/>
      <c r="L173" s="180"/>
      <c r="M173" s="180"/>
      <c r="N173" s="180"/>
      <c r="O173" s="180"/>
      <c r="P173" s="180"/>
      <c r="Q173" s="180"/>
      <c r="R173" s="180"/>
      <c r="S173" s="180"/>
      <c r="T173" s="180"/>
    </row>
    <row r="174" ht="27.75" customHeight="1" spans="1:20">
      <c r="A174" s="180"/>
      <c r="B174" s="180"/>
      <c r="C174" s="180"/>
      <c r="D174" s="180"/>
      <c r="E174" s="180"/>
      <c r="F174" s="180"/>
      <c r="G174" s="180"/>
      <c r="H174" s="180"/>
      <c r="I174" s="180"/>
      <c r="J174" s="180"/>
      <c r="K174" s="180"/>
      <c r="L174" s="180"/>
      <c r="M174" s="180"/>
      <c r="N174" s="180"/>
      <c r="O174" s="180"/>
      <c r="P174" s="180"/>
      <c r="Q174" s="180"/>
      <c r="R174" s="180"/>
      <c r="S174" s="180"/>
      <c r="T174" s="180"/>
    </row>
    <row r="175" ht="27.75" customHeight="1" spans="1:20">
      <c r="A175" s="180"/>
      <c r="B175" s="180"/>
      <c r="C175" s="180"/>
      <c r="D175" s="180"/>
      <c r="E175" s="180"/>
      <c r="F175" s="180"/>
      <c r="G175" s="180"/>
      <c r="H175" s="180"/>
      <c r="I175" s="180"/>
      <c r="J175" s="180"/>
      <c r="K175" s="180"/>
      <c r="L175" s="180"/>
      <c r="M175" s="180"/>
      <c r="N175" s="180"/>
      <c r="O175" s="180"/>
      <c r="P175" s="180"/>
      <c r="Q175" s="180"/>
      <c r="R175" s="180"/>
      <c r="S175" s="180"/>
      <c r="T175" s="180"/>
    </row>
    <row r="176" ht="27.75" customHeight="1" spans="1:20">
      <c r="A176" s="180"/>
      <c r="B176" s="180"/>
      <c r="C176" s="180"/>
      <c r="D176" s="180"/>
      <c r="E176" s="180"/>
      <c r="F176" s="180"/>
      <c r="G176" s="180"/>
      <c r="H176" s="180"/>
      <c r="I176" s="180"/>
      <c r="J176" s="180"/>
      <c r="K176" s="180"/>
      <c r="L176" s="180"/>
      <c r="M176" s="180"/>
      <c r="N176" s="180"/>
      <c r="O176" s="180"/>
      <c r="P176" s="180"/>
      <c r="Q176" s="180"/>
      <c r="R176" s="180"/>
      <c r="S176" s="180"/>
      <c r="T176" s="180"/>
    </row>
    <row r="177" ht="27.75" customHeight="1" spans="1:20">
      <c r="A177" s="180"/>
      <c r="B177" s="180"/>
      <c r="C177" s="180"/>
      <c r="D177" s="180"/>
      <c r="E177" s="180"/>
      <c r="F177" s="180"/>
      <c r="G177" s="180"/>
      <c r="H177" s="180"/>
      <c r="I177" s="180"/>
      <c r="J177" s="180"/>
      <c r="K177" s="180"/>
      <c r="L177" s="180"/>
      <c r="M177" s="180"/>
      <c r="N177" s="180"/>
      <c r="O177" s="180"/>
      <c r="P177" s="180"/>
      <c r="Q177" s="180"/>
      <c r="R177" s="180"/>
      <c r="S177" s="180"/>
      <c r="T177" s="180"/>
    </row>
    <row r="178" ht="27.75" customHeight="1" spans="1:20">
      <c r="A178" s="180"/>
      <c r="B178" s="180"/>
      <c r="C178" s="180"/>
      <c r="D178" s="180"/>
      <c r="E178" s="180"/>
      <c r="F178" s="180"/>
      <c r="G178" s="180"/>
      <c r="H178" s="180"/>
      <c r="I178" s="180"/>
      <c r="J178" s="180"/>
      <c r="K178" s="180"/>
      <c r="L178" s="180"/>
      <c r="M178" s="180"/>
      <c r="N178" s="180"/>
      <c r="O178" s="180"/>
      <c r="P178" s="180"/>
      <c r="Q178" s="180"/>
      <c r="R178" s="180"/>
      <c r="S178" s="180"/>
      <c r="T178" s="180"/>
    </row>
    <row r="179" ht="27.75" customHeight="1" spans="1:20">
      <c r="A179" s="180"/>
      <c r="B179" s="180"/>
      <c r="C179" s="180"/>
      <c r="D179" s="180"/>
      <c r="E179" s="180"/>
      <c r="F179" s="180"/>
      <c r="G179" s="180"/>
      <c r="H179" s="180"/>
      <c r="I179" s="180"/>
      <c r="J179" s="180"/>
      <c r="K179" s="180"/>
      <c r="L179" s="180"/>
      <c r="M179" s="180"/>
      <c r="N179" s="180"/>
      <c r="O179" s="180"/>
      <c r="P179" s="180"/>
      <c r="Q179" s="180"/>
      <c r="R179" s="180"/>
      <c r="S179" s="180"/>
      <c r="T179" s="180"/>
    </row>
    <row r="180" ht="27.75" customHeight="1" spans="1:20">
      <c r="A180" s="180"/>
      <c r="B180" s="180"/>
      <c r="C180" s="180"/>
      <c r="D180" s="180"/>
      <c r="E180" s="180"/>
      <c r="F180" s="180"/>
      <c r="G180" s="180"/>
      <c r="H180" s="180"/>
      <c r="I180" s="180"/>
      <c r="J180" s="180"/>
      <c r="K180" s="180"/>
      <c r="L180" s="180"/>
      <c r="M180" s="180"/>
      <c r="N180" s="180"/>
      <c r="O180" s="180"/>
      <c r="P180" s="180"/>
      <c r="Q180" s="180"/>
      <c r="R180" s="180"/>
      <c r="S180" s="180"/>
      <c r="T180" s="180"/>
    </row>
    <row r="181" ht="27.75" customHeight="1" spans="1:20">
      <c r="A181" s="180"/>
      <c r="B181" s="180"/>
      <c r="C181" s="180"/>
      <c r="D181" s="180"/>
      <c r="E181" s="180"/>
      <c r="F181" s="180"/>
      <c r="G181" s="180"/>
      <c r="H181" s="180"/>
      <c r="I181" s="180"/>
      <c r="J181" s="180"/>
      <c r="K181" s="180"/>
      <c r="L181" s="180"/>
      <c r="M181" s="180"/>
      <c r="N181" s="180"/>
      <c r="O181" s="180"/>
      <c r="P181" s="180"/>
      <c r="Q181" s="180"/>
      <c r="R181" s="180"/>
      <c r="S181" s="180"/>
      <c r="T181" s="180"/>
    </row>
    <row r="182" ht="27.75" customHeight="1" spans="1:20">
      <c r="A182" s="180"/>
      <c r="B182" s="180"/>
      <c r="C182" s="180"/>
      <c r="D182" s="180"/>
      <c r="E182" s="180"/>
      <c r="F182" s="180"/>
      <c r="G182" s="180"/>
      <c r="H182" s="180"/>
      <c r="I182" s="180"/>
      <c r="J182" s="180"/>
      <c r="K182" s="180"/>
      <c r="L182" s="180"/>
      <c r="M182" s="180"/>
      <c r="N182" s="180"/>
      <c r="O182" s="180"/>
      <c r="P182" s="180"/>
      <c r="Q182" s="180"/>
      <c r="R182" s="180"/>
      <c r="S182" s="180"/>
      <c r="T182" s="180"/>
    </row>
    <row r="183" ht="27.75" customHeight="1" spans="1:20">
      <c r="A183" s="180"/>
      <c r="B183" s="180"/>
      <c r="C183" s="180"/>
      <c r="D183" s="180"/>
      <c r="E183" s="180"/>
      <c r="F183" s="180"/>
      <c r="G183" s="180"/>
      <c r="H183" s="180"/>
      <c r="I183" s="180"/>
      <c r="J183" s="180"/>
      <c r="K183" s="180"/>
      <c r="L183" s="180"/>
      <c r="M183" s="180"/>
      <c r="N183" s="180"/>
      <c r="O183" s="180"/>
      <c r="P183" s="180"/>
      <c r="Q183" s="180"/>
      <c r="R183" s="180"/>
      <c r="S183" s="180"/>
      <c r="T183" s="180"/>
    </row>
    <row r="184" ht="27.75" customHeight="1" spans="1:20">
      <c r="A184" s="180"/>
      <c r="B184" s="180"/>
      <c r="C184" s="180"/>
      <c r="D184" s="180"/>
      <c r="E184" s="180"/>
      <c r="F184" s="180"/>
      <c r="G184" s="180"/>
      <c r="H184" s="180"/>
      <c r="I184" s="180"/>
      <c r="J184" s="180"/>
      <c r="K184" s="180"/>
      <c r="L184" s="180"/>
      <c r="M184" s="180"/>
      <c r="N184" s="180"/>
      <c r="O184" s="180"/>
      <c r="P184" s="180"/>
      <c r="Q184" s="180"/>
      <c r="R184" s="180"/>
      <c r="S184" s="180"/>
      <c r="T184" s="180"/>
    </row>
    <row r="185" ht="27.75" customHeight="1" spans="1:20">
      <c r="A185" s="180"/>
      <c r="B185" s="180"/>
      <c r="C185" s="180"/>
      <c r="D185" s="180"/>
      <c r="E185" s="180"/>
      <c r="F185" s="180"/>
      <c r="G185" s="180"/>
      <c r="H185" s="180"/>
      <c r="I185" s="180"/>
      <c r="J185" s="180"/>
      <c r="K185" s="180"/>
      <c r="L185" s="180"/>
      <c r="M185" s="180"/>
      <c r="N185" s="180"/>
      <c r="O185" s="180"/>
      <c r="P185" s="180"/>
      <c r="Q185" s="180"/>
      <c r="R185" s="180"/>
      <c r="S185" s="180"/>
      <c r="T185" s="180"/>
    </row>
    <row r="186" ht="27.75" customHeight="1" spans="1:20">
      <c r="A186" s="180"/>
      <c r="B186" s="180"/>
      <c r="C186" s="180"/>
      <c r="D186" s="180"/>
      <c r="E186" s="180"/>
      <c r="F186" s="180"/>
      <c r="G186" s="180"/>
      <c r="H186" s="180"/>
      <c r="I186" s="180"/>
      <c r="J186" s="180"/>
      <c r="K186" s="180"/>
      <c r="L186" s="180"/>
      <c r="M186" s="180"/>
      <c r="N186" s="180"/>
      <c r="O186" s="180"/>
      <c r="P186" s="180"/>
      <c r="Q186" s="180"/>
      <c r="R186" s="180"/>
      <c r="S186" s="180"/>
      <c r="T186" s="180"/>
    </row>
    <row r="187" ht="27.75" customHeight="1" spans="1:20">
      <c r="A187" s="180"/>
      <c r="B187" s="180"/>
      <c r="C187" s="180"/>
      <c r="D187" s="180"/>
      <c r="E187" s="180"/>
      <c r="F187" s="180"/>
      <c r="G187" s="180"/>
      <c r="H187" s="180"/>
      <c r="I187" s="180"/>
      <c r="J187" s="180"/>
      <c r="K187" s="180"/>
      <c r="L187" s="180"/>
      <c r="M187" s="180"/>
      <c r="N187" s="180"/>
      <c r="O187" s="180"/>
      <c r="P187" s="180"/>
      <c r="Q187" s="180"/>
      <c r="R187" s="180"/>
      <c r="S187" s="180"/>
      <c r="T187" s="180"/>
    </row>
    <row r="188" ht="27.75" customHeight="1" spans="1:20">
      <c r="A188" s="180"/>
      <c r="B188" s="180"/>
      <c r="C188" s="180"/>
      <c r="D188" s="180"/>
      <c r="E188" s="180"/>
      <c r="F188" s="180"/>
      <c r="G188" s="180"/>
      <c r="H188" s="180"/>
      <c r="I188" s="180"/>
      <c r="J188" s="180"/>
      <c r="K188" s="180"/>
      <c r="L188" s="180"/>
      <c r="M188" s="180"/>
      <c r="N188" s="180"/>
      <c r="O188" s="180"/>
      <c r="P188" s="180"/>
      <c r="Q188" s="180"/>
      <c r="R188" s="180"/>
      <c r="S188" s="180"/>
      <c r="T188" s="180"/>
    </row>
    <row r="189" ht="27.75" customHeight="1" spans="1:20">
      <c r="A189" s="180"/>
      <c r="B189" s="180"/>
      <c r="C189" s="180"/>
      <c r="D189" s="180"/>
      <c r="E189" s="180"/>
      <c r="F189" s="180"/>
      <c r="G189" s="180"/>
      <c r="H189" s="180"/>
      <c r="I189" s="180"/>
      <c r="J189" s="180"/>
      <c r="K189" s="180"/>
      <c r="L189" s="180"/>
      <c r="M189" s="180"/>
      <c r="N189" s="180"/>
      <c r="O189" s="180"/>
      <c r="P189" s="180"/>
      <c r="Q189" s="180"/>
      <c r="R189" s="180"/>
      <c r="S189" s="180"/>
      <c r="T189" s="180"/>
    </row>
    <row r="190" ht="27.75" customHeight="1" spans="1:20">
      <c r="A190" s="180"/>
      <c r="B190" s="180"/>
      <c r="C190" s="180"/>
      <c r="D190" s="180"/>
      <c r="E190" s="180"/>
      <c r="F190" s="180"/>
      <c r="G190" s="180"/>
      <c r="H190" s="180"/>
      <c r="I190" s="180"/>
      <c r="J190" s="180"/>
      <c r="K190" s="180"/>
      <c r="L190" s="180"/>
      <c r="M190" s="180"/>
      <c r="N190" s="180"/>
      <c r="O190" s="180"/>
      <c r="P190" s="180"/>
      <c r="Q190" s="180"/>
      <c r="R190" s="180"/>
      <c r="S190" s="180"/>
      <c r="T190" s="180"/>
    </row>
    <row r="191" ht="27.75" customHeight="1" spans="1:20">
      <c r="A191" s="180"/>
      <c r="B191" s="180"/>
      <c r="C191" s="180"/>
      <c r="D191" s="180"/>
      <c r="E191" s="180"/>
      <c r="F191" s="180"/>
      <c r="G191" s="180"/>
      <c r="H191" s="180"/>
      <c r="I191" s="180"/>
      <c r="J191" s="180"/>
      <c r="K191" s="180"/>
      <c r="L191" s="180"/>
      <c r="M191" s="180"/>
      <c r="N191" s="180"/>
      <c r="O191" s="180"/>
      <c r="P191" s="180"/>
      <c r="Q191" s="180"/>
      <c r="R191" s="180"/>
      <c r="S191" s="180"/>
      <c r="T191" s="180"/>
    </row>
    <row r="192" ht="27.75" customHeight="1" spans="1:20">
      <c r="A192" s="180"/>
      <c r="B192" s="180"/>
      <c r="C192" s="180"/>
      <c r="D192" s="180"/>
      <c r="E192" s="180"/>
      <c r="F192" s="180"/>
      <c r="G192" s="180"/>
      <c r="H192" s="180"/>
      <c r="I192" s="180"/>
      <c r="J192" s="180"/>
      <c r="K192" s="180"/>
      <c r="L192" s="180"/>
      <c r="M192" s="180"/>
      <c r="N192" s="180"/>
      <c r="O192" s="180"/>
      <c r="P192" s="180"/>
      <c r="Q192" s="180"/>
      <c r="R192" s="180"/>
      <c r="S192" s="180"/>
      <c r="T192" s="180"/>
    </row>
    <row r="193" ht="27.75" customHeight="1" spans="1:20">
      <c r="A193" s="180"/>
      <c r="B193" s="180"/>
      <c r="C193" s="180"/>
      <c r="D193" s="180"/>
      <c r="E193" s="180"/>
      <c r="F193" s="180"/>
      <c r="G193" s="180"/>
      <c r="H193" s="180"/>
      <c r="I193" s="180"/>
      <c r="J193" s="180"/>
      <c r="K193" s="180"/>
      <c r="L193" s="180"/>
      <c r="M193" s="180"/>
      <c r="N193" s="180"/>
      <c r="O193" s="180"/>
      <c r="P193" s="180"/>
      <c r="Q193" s="180"/>
      <c r="R193" s="180"/>
      <c r="S193" s="180"/>
      <c r="T193" s="180"/>
    </row>
    <row r="194" ht="27.75" customHeight="1" spans="1:20">
      <c r="A194" s="180"/>
      <c r="B194" s="180"/>
      <c r="C194" s="180"/>
      <c r="D194" s="180"/>
      <c r="E194" s="180"/>
      <c r="F194" s="180"/>
      <c r="G194" s="180"/>
      <c r="H194" s="180"/>
      <c r="I194" s="180"/>
      <c r="J194" s="180"/>
      <c r="K194" s="180"/>
      <c r="L194" s="180"/>
      <c r="M194" s="180"/>
      <c r="N194" s="180"/>
      <c r="O194" s="180"/>
      <c r="P194" s="180"/>
      <c r="Q194" s="180"/>
      <c r="R194" s="180"/>
      <c r="S194" s="180"/>
      <c r="T194" s="180"/>
    </row>
    <row r="195" ht="27.75" customHeight="1" spans="1:20">
      <c r="A195" s="180"/>
      <c r="B195" s="180"/>
      <c r="C195" s="180"/>
      <c r="D195" s="180"/>
      <c r="E195" s="180"/>
      <c r="F195" s="180"/>
      <c r="G195" s="180"/>
      <c r="H195" s="180"/>
      <c r="I195" s="180"/>
      <c r="J195" s="180"/>
      <c r="K195" s="180"/>
      <c r="L195" s="180"/>
      <c r="M195" s="180"/>
      <c r="N195" s="180"/>
      <c r="O195" s="180"/>
      <c r="P195" s="180"/>
      <c r="Q195" s="180"/>
      <c r="R195" s="180"/>
      <c r="S195" s="180"/>
      <c r="T195" s="180"/>
    </row>
    <row r="196" ht="27.75" customHeight="1" spans="1:20">
      <c r="A196" s="180"/>
      <c r="B196" s="180"/>
      <c r="C196" s="180"/>
      <c r="D196" s="180"/>
      <c r="E196" s="180"/>
      <c r="F196" s="180"/>
      <c r="G196" s="180"/>
      <c r="H196" s="180"/>
      <c r="I196" s="180"/>
      <c r="J196" s="180"/>
      <c r="K196" s="180"/>
      <c r="L196" s="180"/>
      <c r="M196" s="180"/>
      <c r="N196" s="180"/>
      <c r="O196" s="180"/>
      <c r="P196" s="180"/>
      <c r="Q196" s="180"/>
      <c r="R196" s="180"/>
      <c r="S196" s="180"/>
      <c r="T196" s="180"/>
    </row>
    <row r="197" ht="27.75" customHeight="1" spans="1:20">
      <c r="A197" s="180"/>
      <c r="B197" s="180"/>
      <c r="C197" s="180"/>
      <c r="D197" s="180"/>
      <c r="E197" s="180"/>
      <c r="F197" s="180"/>
      <c r="G197" s="180"/>
      <c r="H197" s="180"/>
      <c r="I197" s="180"/>
      <c r="J197" s="180"/>
      <c r="K197" s="180"/>
      <c r="L197" s="180"/>
      <c r="M197" s="180"/>
      <c r="N197" s="180"/>
      <c r="O197" s="180"/>
      <c r="P197" s="180"/>
      <c r="Q197" s="180"/>
      <c r="R197" s="180"/>
      <c r="S197" s="180"/>
      <c r="T197" s="180"/>
    </row>
    <row r="198" ht="27.75" customHeight="1" spans="1:20">
      <c r="A198" s="180"/>
      <c r="B198" s="180"/>
      <c r="C198" s="180"/>
      <c r="D198" s="180"/>
      <c r="E198" s="180"/>
      <c r="F198" s="180"/>
      <c r="G198" s="180"/>
      <c r="H198" s="180"/>
      <c r="I198" s="180"/>
      <c r="J198" s="180"/>
      <c r="K198" s="180"/>
      <c r="L198" s="180"/>
      <c r="M198" s="180"/>
      <c r="N198" s="180"/>
      <c r="O198" s="180"/>
      <c r="P198" s="180"/>
      <c r="Q198" s="180"/>
      <c r="R198" s="180"/>
      <c r="S198" s="180"/>
      <c r="T198" s="180"/>
    </row>
    <row r="199" ht="27.75" customHeight="1" spans="1:20">
      <c r="A199" s="180"/>
      <c r="B199" s="180"/>
      <c r="C199" s="180"/>
      <c r="D199" s="180"/>
      <c r="E199" s="180"/>
      <c r="F199" s="180"/>
      <c r="G199" s="180"/>
      <c r="H199" s="180"/>
      <c r="I199" s="180"/>
      <c r="J199" s="180"/>
      <c r="K199" s="180"/>
      <c r="L199" s="180"/>
      <c r="M199" s="180"/>
      <c r="N199" s="180"/>
      <c r="O199" s="180"/>
      <c r="P199" s="180"/>
      <c r="Q199" s="180"/>
      <c r="R199" s="180"/>
      <c r="S199" s="180"/>
      <c r="T199" s="180"/>
    </row>
    <row r="200" ht="27.75" customHeight="1" spans="1:20">
      <c r="A200" s="180"/>
      <c r="B200" s="180"/>
      <c r="C200" s="180"/>
      <c r="D200" s="180"/>
      <c r="E200" s="180"/>
      <c r="F200" s="180"/>
      <c r="G200" s="180"/>
      <c r="H200" s="180"/>
      <c r="I200" s="180"/>
      <c r="J200" s="180"/>
      <c r="K200" s="180"/>
      <c r="L200" s="180"/>
      <c r="M200" s="180"/>
      <c r="N200" s="180"/>
      <c r="O200" s="180"/>
      <c r="P200" s="180"/>
      <c r="Q200" s="180"/>
      <c r="R200" s="180"/>
      <c r="S200" s="180"/>
      <c r="T200" s="180"/>
    </row>
  </sheetData>
  <sheetProtection insertRows="0" insertColumns="0" deleteColumns="0" deleteRows="0" autoFilter="0"/>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50"/>
  <sheetViews>
    <sheetView zoomScale="110" zoomScaleNormal="110" workbookViewId="0">
      <selection activeCell="K10" sqref="K10"/>
    </sheetView>
  </sheetViews>
  <sheetFormatPr defaultColWidth="9" defaultRowHeight="20.25" customHeight="1" outlineLevelCol="6"/>
  <cols>
    <col min="1" max="1" width="34.4259259259259" style="19" customWidth="1"/>
    <col min="2" max="4" width="16.8518518518519" style="19" customWidth="1"/>
    <col min="5" max="5" width="13" style="19" customWidth="1"/>
    <col min="6" max="6" width="12.4259259259259" style="19" customWidth="1"/>
    <col min="7" max="7" width="12.4259259259259" style="122" hidden="1" customWidth="1"/>
  </cols>
  <sheetData>
    <row r="1" ht="45" customHeight="1" spans="1:7">
      <c r="A1" s="20" t="s">
        <v>103</v>
      </c>
      <c r="B1" s="20"/>
      <c r="C1" s="20"/>
      <c r="D1" s="20"/>
      <c r="E1" s="20"/>
      <c r="F1" s="20"/>
      <c r="G1" s="20"/>
    </row>
    <row r="2" customHeight="1" spans="1:7">
      <c r="A2" s="155" t="s">
        <v>104</v>
      </c>
      <c r="B2" s="155"/>
      <c r="C2" s="155"/>
      <c r="D2" s="155"/>
      <c r="E2" s="155"/>
      <c r="F2" s="155"/>
      <c r="G2" s="155"/>
    </row>
    <row r="3" ht="33.75" customHeight="1" spans="1:7">
      <c r="A3" s="91" t="s">
        <v>105</v>
      </c>
      <c r="B3" s="91" t="s">
        <v>106</v>
      </c>
      <c r="C3" s="91" t="s">
        <v>107</v>
      </c>
      <c r="D3" s="91" t="s">
        <v>108</v>
      </c>
      <c r="E3" s="91" t="s">
        <v>109</v>
      </c>
      <c r="F3" s="91" t="s">
        <v>110</v>
      </c>
      <c r="G3" s="125" t="s">
        <v>111</v>
      </c>
    </row>
    <row r="4" customHeight="1" spans="1:7">
      <c r="A4" s="168" t="s">
        <v>112</v>
      </c>
      <c r="B4" s="71">
        <v>59150</v>
      </c>
      <c r="C4" s="71">
        <v>53395</v>
      </c>
      <c r="D4" s="71">
        <v>49865</v>
      </c>
      <c r="E4" s="126">
        <f t="shared" ref="E4:E31" si="0">IF(B4=0,0,D4/B4)</f>
        <v>0.843026204564666</v>
      </c>
      <c r="F4" s="126">
        <f t="shared" ref="F4:F50" si="1">IF(C4=0,0,D4/C4)</f>
        <v>0.93388894091207</v>
      </c>
      <c r="G4" s="169">
        <v>101</v>
      </c>
    </row>
    <row r="5" customHeight="1" spans="1:7">
      <c r="A5" s="168" t="s">
        <v>113</v>
      </c>
      <c r="B5" s="71">
        <v>21147</v>
      </c>
      <c r="C5" s="71">
        <v>16396</v>
      </c>
      <c r="D5" s="71">
        <v>18724</v>
      </c>
      <c r="E5" s="126">
        <f t="shared" si="0"/>
        <v>0.88542109991961</v>
      </c>
      <c r="F5" s="126">
        <f t="shared" si="1"/>
        <v>1.14198585020737</v>
      </c>
      <c r="G5" s="169">
        <v>10101</v>
      </c>
    </row>
    <row r="6" customHeight="1" spans="1:7">
      <c r="A6" s="168" t="s">
        <v>114</v>
      </c>
      <c r="B6" s="71">
        <v>1937</v>
      </c>
      <c r="C6" s="71">
        <v>1303</v>
      </c>
      <c r="D6" s="71">
        <v>1635</v>
      </c>
      <c r="E6" s="126">
        <f t="shared" si="0"/>
        <v>0.844088797108931</v>
      </c>
      <c r="F6" s="126">
        <f t="shared" si="1"/>
        <v>1.25479662317728</v>
      </c>
      <c r="G6" s="169">
        <v>10104</v>
      </c>
    </row>
    <row r="7" customHeight="1" spans="1:7">
      <c r="A7" s="168" t="s">
        <v>115</v>
      </c>
      <c r="B7" s="71">
        <v>0</v>
      </c>
      <c r="C7" s="71">
        <v>0</v>
      </c>
      <c r="D7" s="71">
        <v>0</v>
      </c>
      <c r="E7" s="126">
        <f t="shared" si="0"/>
        <v>0</v>
      </c>
      <c r="F7" s="126">
        <f t="shared" si="1"/>
        <v>0</v>
      </c>
      <c r="G7" s="169">
        <v>10105</v>
      </c>
    </row>
    <row r="8" customHeight="1" spans="1:7">
      <c r="A8" s="168" t="s">
        <v>116</v>
      </c>
      <c r="B8" s="71">
        <v>682</v>
      </c>
      <c r="C8" s="71">
        <v>595</v>
      </c>
      <c r="D8" s="71">
        <v>632</v>
      </c>
      <c r="E8" s="126">
        <f t="shared" si="0"/>
        <v>0.926686217008798</v>
      </c>
      <c r="F8" s="126">
        <f t="shared" si="1"/>
        <v>1.06218487394958</v>
      </c>
      <c r="G8" s="169">
        <v>10106</v>
      </c>
    </row>
    <row r="9" customHeight="1" spans="1:7">
      <c r="A9" s="168" t="s">
        <v>117</v>
      </c>
      <c r="B9" s="71">
        <v>290</v>
      </c>
      <c r="C9" s="71">
        <v>348</v>
      </c>
      <c r="D9" s="71">
        <v>270</v>
      </c>
      <c r="E9" s="126">
        <f t="shared" si="0"/>
        <v>0.931034482758621</v>
      </c>
      <c r="F9" s="126">
        <f t="shared" si="1"/>
        <v>0.775862068965517</v>
      </c>
      <c r="G9" s="169">
        <v>10107</v>
      </c>
    </row>
    <row r="10" customHeight="1" spans="1:7">
      <c r="A10" s="168" t="s">
        <v>118</v>
      </c>
      <c r="B10" s="71">
        <v>2165</v>
      </c>
      <c r="C10" s="71">
        <v>2285</v>
      </c>
      <c r="D10" s="71">
        <v>2109</v>
      </c>
      <c r="E10" s="126">
        <f t="shared" si="0"/>
        <v>0.974133949191686</v>
      </c>
      <c r="F10" s="126">
        <f t="shared" si="1"/>
        <v>0.922975929978118</v>
      </c>
      <c r="G10" s="169">
        <v>10109</v>
      </c>
    </row>
    <row r="11" customHeight="1" spans="1:7">
      <c r="A11" s="168" t="s">
        <v>119</v>
      </c>
      <c r="B11" s="71">
        <v>1633</v>
      </c>
      <c r="C11" s="71">
        <v>2479</v>
      </c>
      <c r="D11" s="71">
        <v>1555</v>
      </c>
      <c r="E11" s="126">
        <f t="shared" si="0"/>
        <v>0.952235150030619</v>
      </c>
      <c r="F11" s="126">
        <f t="shared" si="1"/>
        <v>0.627269060104881</v>
      </c>
      <c r="G11" s="169">
        <v>10110</v>
      </c>
    </row>
    <row r="12" customHeight="1" spans="1:7">
      <c r="A12" s="168" t="s">
        <v>120</v>
      </c>
      <c r="B12" s="71">
        <v>1007</v>
      </c>
      <c r="C12" s="71">
        <v>668</v>
      </c>
      <c r="D12" s="71">
        <v>1009</v>
      </c>
      <c r="E12" s="126">
        <f t="shared" si="0"/>
        <v>1.00198609731877</v>
      </c>
      <c r="F12" s="126">
        <f t="shared" si="1"/>
        <v>1.51047904191617</v>
      </c>
      <c r="G12" s="169">
        <v>10111</v>
      </c>
    </row>
    <row r="13" customHeight="1" spans="1:7">
      <c r="A13" s="168" t="s">
        <v>121</v>
      </c>
      <c r="B13" s="71">
        <v>747</v>
      </c>
      <c r="C13" s="71">
        <v>633</v>
      </c>
      <c r="D13" s="71">
        <v>252</v>
      </c>
      <c r="E13" s="126">
        <f t="shared" si="0"/>
        <v>0.337349397590361</v>
      </c>
      <c r="F13" s="126">
        <f t="shared" si="1"/>
        <v>0.398104265402844</v>
      </c>
      <c r="G13" s="169">
        <v>10112</v>
      </c>
    </row>
    <row r="14" customHeight="1" spans="1:7">
      <c r="A14" s="168" t="s">
        <v>122</v>
      </c>
      <c r="B14" s="71">
        <v>11000</v>
      </c>
      <c r="C14" s="71">
        <v>15007</v>
      </c>
      <c r="D14" s="71">
        <v>8409</v>
      </c>
      <c r="E14" s="126">
        <f t="shared" si="0"/>
        <v>0.764454545454545</v>
      </c>
      <c r="F14" s="126">
        <f t="shared" si="1"/>
        <v>0.560338508695942</v>
      </c>
      <c r="G14" s="169">
        <v>10113</v>
      </c>
    </row>
    <row r="15" customHeight="1" spans="1:7">
      <c r="A15" s="168" t="s">
        <v>123</v>
      </c>
      <c r="B15" s="71">
        <v>970</v>
      </c>
      <c r="C15" s="71">
        <v>931</v>
      </c>
      <c r="D15" s="71">
        <v>905</v>
      </c>
      <c r="E15" s="126">
        <f t="shared" si="0"/>
        <v>0.93298969072165</v>
      </c>
      <c r="F15" s="126">
        <f t="shared" si="1"/>
        <v>0.972073039742213</v>
      </c>
      <c r="G15" s="169">
        <v>10114</v>
      </c>
    </row>
    <row r="16" customHeight="1" spans="1:7">
      <c r="A16" s="168" t="s">
        <v>124</v>
      </c>
      <c r="B16" s="71">
        <v>1750</v>
      </c>
      <c r="C16" s="71">
        <v>648</v>
      </c>
      <c r="D16" s="71">
        <v>1589</v>
      </c>
      <c r="E16" s="126">
        <f t="shared" si="0"/>
        <v>0.908</v>
      </c>
      <c r="F16" s="126">
        <f t="shared" si="1"/>
        <v>2.45216049382716</v>
      </c>
      <c r="G16" s="169">
        <v>10118</v>
      </c>
    </row>
    <row r="17" customHeight="1" spans="1:7">
      <c r="A17" s="168" t="s">
        <v>125</v>
      </c>
      <c r="B17" s="71">
        <v>9700</v>
      </c>
      <c r="C17" s="71">
        <v>6271</v>
      </c>
      <c r="D17" s="71">
        <v>7299</v>
      </c>
      <c r="E17" s="126">
        <f t="shared" si="0"/>
        <v>0.752474226804124</v>
      </c>
      <c r="F17" s="126">
        <f t="shared" si="1"/>
        <v>1.16392919789507</v>
      </c>
      <c r="G17" s="169">
        <v>10119</v>
      </c>
    </row>
    <row r="18" customHeight="1" spans="1:7">
      <c r="A18" s="168" t="s">
        <v>126</v>
      </c>
      <c r="B18" s="71">
        <v>5200</v>
      </c>
      <c r="C18" s="71">
        <v>5089</v>
      </c>
      <c r="D18" s="71">
        <v>5393</v>
      </c>
      <c r="E18" s="126">
        <f t="shared" si="0"/>
        <v>1.03711538461538</v>
      </c>
      <c r="F18" s="126">
        <f t="shared" si="1"/>
        <v>1.0597366869719</v>
      </c>
      <c r="G18" s="169">
        <v>10120</v>
      </c>
    </row>
    <row r="19" customHeight="1" spans="1:7">
      <c r="A19" s="168" t="s">
        <v>127</v>
      </c>
      <c r="B19" s="71">
        <v>200</v>
      </c>
      <c r="C19" s="71">
        <v>72</v>
      </c>
      <c r="D19" s="71">
        <v>82</v>
      </c>
      <c r="E19" s="126">
        <f t="shared" si="0"/>
        <v>0.41</v>
      </c>
      <c r="F19" s="126">
        <f t="shared" si="1"/>
        <v>1.13888888888889</v>
      </c>
      <c r="G19" s="169">
        <v>10121</v>
      </c>
    </row>
    <row r="20" customHeight="1" spans="1:7">
      <c r="A20" s="168" t="s">
        <v>128</v>
      </c>
      <c r="B20" s="71">
        <v>722</v>
      </c>
      <c r="C20" s="71">
        <v>670</v>
      </c>
      <c r="D20" s="71">
        <v>2</v>
      </c>
      <c r="E20" s="126">
        <f t="shared" si="0"/>
        <v>0.00277008310249307</v>
      </c>
      <c r="F20" s="126">
        <f t="shared" si="1"/>
        <v>0.00298507462686567</v>
      </c>
      <c r="G20" s="169">
        <v>10199</v>
      </c>
    </row>
    <row r="21" customHeight="1" spans="1:7">
      <c r="A21" s="168" t="s">
        <v>129</v>
      </c>
      <c r="B21" s="71">
        <v>37150</v>
      </c>
      <c r="C21" s="71">
        <v>37492</v>
      </c>
      <c r="D21" s="71">
        <v>45558</v>
      </c>
      <c r="E21" s="126">
        <f t="shared" si="0"/>
        <v>1.22632570659489</v>
      </c>
      <c r="F21" s="126">
        <f t="shared" si="1"/>
        <v>1.21513922970234</v>
      </c>
      <c r="G21" s="169">
        <v>103</v>
      </c>
    </row>
    <row r="22" customHeight="1" spans="1:7">
      <c r="A22" s="168" t="s">
        <v>130</v>
      </c>
      <c r="B22" s="71">
        <v>1900</v>
      </c>
      <c r="C22" s="71">
        <v>1850</v>
      </c>
      <c r="D22" s="71">
        <v>2587</v>
      </c>
      <c r="E22" s="126">
        <f t="shared" si="0"/>
        <v>1.36157894736842</v>
      </c>
      <c r="F22" s="126">
        <f t="shared" si="1"/>
        <v>1.39837837837838</v>
      </c>
      <c r="G22" s="169">
        <v>10302</v>
      </c>
    </row>
    <row r="23" customHeight="1" spans="1:7">
      <c r="A23" s="168" t="s">
        <v>131</v>
      </c>
      <c r="B23" s="71">
        <v>5230</v>
      </c>
      <c r="C23" s="71">
        <v>8673</v>
      </c>
      <c r="D23" s="71">
        <v>3339</v>
      </c>
      <c r="E23" s="126">
        <f t="shared" si="0"/>
        <v>0.638432122370937</v>
      </c>
      <c r="F23" s="126">
        <f t="shared" si="1"/>
        <v>0.38498789346247</v>
      </c>
      <c r="G23" s="169">
        <v>10304</v>
      </c>
    </row>
    <row r="24" customHeight="1" spans="1:7">
      <c r="A24" s="168" t="s">
        <v>132</v>
      </c>
      <c r="B24" s="71">
        <v>3400</v>
      </c>
      <c r="C24" s="71">
        <v>3647</v>
      </c>
      <c r="D24" s="71">
        <v>2161</v>
      </c>
      <c r="E24" s="126">
        <f t="shared" si="0"/>
        <v>0.635588235294118</v>
      </c>
      <c r="F24" s="126">
        <f t="shared" si="1"/>
        <v>0.592541815190568</v>
      </c>
      <c r="G24" s="169">
        <v>10305</v>
      </c>
    </row>
    <row r="25" customHeight="1" spans="1:7">
      <c r="A25" s="168" t="s">
        <v>133</v>
      </c>
      <c r="B25" s="71">
        <v>0</v>
      </c>
      <c r="C25" s="71">
        <v>0</v>
      </c>
      <c r="D25" s="71">
        <v>-117</v>
      </c>
      <c r="E25" s="126">
        <f t="shared" si="0"/>
        <v>0</v>
      </c>
      <c r="F25" s="126">
        <f t="shared" si="1"/>
        <v>0</v>
      </c>
      <c r="G25" s="169">
        <v>10306</v>
      </c>
    </row>
    <row r="26" customHeight="1" spans="1:7">
      <c r="A26" s="168" t="s">
        <v>134</v>
      </c>
      <c r="B26" s="71">
        <v>24750</v>
      </c>
      <c r="C26" s="71">
        <v>21428</v>
      </c>
      <c r="D26" s="71">
        <v>34967</v>
      </c>
      <c r="E26" s="126">
        <f t="shared" si="0"/>
        <v>1.41280808080808</v>
      </c>
      <c r="F26" s="126">
        <f t="shared" si="1"/>
        <v>1.63183684898264</v>
      </c>
      <c r="G26" s="169">
        <v>10307</v>
      </c>
    </row>
    <row r="27" customHeight="1" spans="1:7">
      <c r="A27" s="168" t="s">
        <v>135</v>
      </c>
      <c r="B27" s="71">
        <v>0</v>
      </c>
      <c r="C27" s="71">
        <v>0</v>
      </c>
      <c r="D27" s="71">
        <v>0</v>
      </c>
      <c r="E27" s="126">
        <f t="shared" si="0"/>
        <v>0</v>
      </c>
      <c r="F27" s="126">
        <f t="shared" si="1"/>
        <v>0</v>
      </c>
      <c r="G27" s="169">
        <v>10308</v>
      </c>
    </row>
    <row r="28" customHeight="1" spans="1:7">
      <c r="A28" s="168" t="s">
        <v>136</v>
      </c>
      <c r="B28" s="71">
        <v>1700</v>
      </c>
      <c r="C28" s="71">
        <v>1725</v>
      </c>
      <c r="D28" s="71">
        <v>2595</v>
      </c>
      <c r="E28" s="126">
        <f t="shared" si="0"/>
        <v>1.52647058823529</v>
      </c>
      <c r="F28" s="126">
        <f t="shared" si="1"/>
        <v>1.50434782608696</v>
      </c>
      <c r="G28" s="169">
        <v>10309</v>
      </c>
    </row>
    <row r="29" customHeight="1" spans="1:7">
      <c r="A29" s="168" t="s">
        <v>137</v>
      </c>
      <c r="B29" s="71">
        <v>170</v>
      </c>
      <c r="C29" s="71">
        <v>169</v>
      </c>
      <c r="D29" s="71">
        <v>26</v>
      </c>
      <c r="E29" s="126">
        <f t="shared" si="0"/>
        <v>0.152941176470588</v>
      </c>
      <c r="F29" s="126">
        <f t="shared" si="1"/>
        <v>0.153846153846154</v>
      </c>
      <c r="G29" s="169">
        <v>10399</v>
      </c>
    </row>
    <row r="30" customHeight="1" spans="1:7">
      <c r="A30" s="168" t="str">
        <f t="shared" ref="A30:A32" si="2">""</f>
        <v/>
      </c>
      <c r="B30" s="71">
        <v>0</v>
      </c>
      <c r="C30" s="71">
        <v>0</v>
      </c>
      <c r="D30" s="71">
        <v>0</v>
      </c>
      <c r="E30" s="131">
        <v>0</v>
      </c>
      <c r="F30" s="131">
        <v>0</v>
      </c>
      <c r="G30" s="170"/>
    </row>
    <row r="31" customHeight="1" spans="1:7">
      <c r="A31" s="91" t="s">
        <v>138</v>
      </c>
      <c r="B31" s="71">
        <v>96300</v>
      </c>
      <c r="C31" s="71">
        <v>90887</v>
      </c>
      <c r="D31" s="71">
        <v>95423</v>
      </c>
      <c r="E31" s="126">
        <f t="shared" si="0"/>
        <v>0.990893042575286</v>
      </c>
      <c r="F31" s="126">
        <f t="shared" si="1"/>
        <v>1.04990812767503</v>
      </c>
      <c r="G31" s="170"/>
    </row>
    <row r="32" customHeight="1" spans="1:7">
      <c r="A32" s="168" t="str">
        <f t="shared" si="2"/>
        <v/>
      </c>
      <c r="B32" s="71">
        <v>0</v>
      </c>
      <c r="C32" s="71">
        <v>0</v>
      </c>
      <c r="D32" s="71">
        <v>0</v>
      </c>
      <c r="E32" s="126">
        <f t="shared" ref="E32:E50" si="3">IF(B32=0,0,D32/B32)</f>
        <v>0</v>
      </c>
      <c r="F32" s="131">
        <v>0</v>
      </c>
      <c r="G32" s="170"/>
    </row>
    <row r="33" customHeight="1" spans="1:7">
      <c r="A33" s="171" t="s">
        <v>139</v>
      </c>
      <c r="B33" s="71">
        <v>155794</v>
      </c>
      <c r="C33" s="71">
        <v>233318</v>
      </c>
      <c r="D33" s="71">
        <v>202544</v>
      </c>
      <c r="E33" s="126">
        <f t="shared" si="3"/>
        <v>1.30007574104266</v>
      </c>
      <c r="F33" s="126">
        <f t="shared" si="1"/>
        <v>0.868102761038583</v>
      </c>
      <c r="G33" s="170"/>
    </row>
    <row r="34" customHeight="1" spans="1:7">
      <c r="A34" s="171" t="s">
        <v>140</v>
      </c>
      <c r="B34" s="71">
        <v>6139</v>
      </c>
      <c r="C34" s="71">
        <v>4041</v>
      </c>
      <c r="D34" s="71">
        <v>4999</v>
      </c>
      <c r="E34" s="126">
        <f t="shared" si="3"/>
        <v>0.814302003583646</v>
      </c>
      <c r="F34" s="126">
        <f t="shared" si="1"/>
        <v>1.23707003217025</v>
      </c>
      <c r="G34" s="169">
        <v>11001</v>
      </c>
    </row>
    <row r="35" customHeight="1" spans="1:7">
      <c r="A35" s="171" t="s">
        <v>141</v>
      </c>
      <c r="B35" s="71">
        <v>119655</v>
      </c>
      <c r="C35" s="71">
        <v>178111</v>
      </c>
      <c r="D35" s="71">
        <v>162185</v>
      </c>
      <c r="E35" s="126">
        <f t="shared" si="3"/>
        <v>1.35543855250512</v>
      </c>
      <c r="F35" s="126">
        <f t="shared" si="1"/>
        <v>0.910583849397286</v>
      </c>
      <c r="G35" s="169">
        <v>11002</v>
      </c>
    </row>
    <row r="36" customHeight="1" spans="1:7">
      <c r="A36" s="171" t="s">
        <v>142</v>
      </c>
      <c r="B36" s="71">
        <v>30000</v>
      </c>
      <c r="C36" s="71">
        <v>51166</v>
      </c>
      <c r="D36" s="71">
        <v>35360</v>
      </c>
      <c r="E36" s="126">
        <f t="shared" si="3"/>
        <v>1.17866666666667</v>
      </c>
      <c r="F36" s="126">
        <f t="shared" si="1"/>
        <v>0.691083922917562</v>
      </c>
      <c r="G36" s="169">
        <v>11003</v>
      </c>
    </row>
    <row r="37" customHeight="1" spans="1:7">
      <c r="A37" s="168" t="s">
        <v>143</v>
      </c>
      <c r="B37" s="71"/>
      <c r="C37" s="71">
        <v>0</v>
      </c>
      <c r="D37" s="71">
        <v>0</v>
      </c>
      <c r="E37" s="126">
        <f t="shared" si="3"/>
        <v>0</v>
      </c>
      <c r="F37" s="126">
        <f t="shared" si="1"/>
        <v>0</v>
      </c>
      <c r="G37" s="169">
        <v>11006</v>
      </c>
    </row>
    <row r="38" customHeight="1" spans="1:7">
      <c r="A38" s="168" t="s">
        <v>144</v>
      </c>
      <c r="B38" s="71"/>
      <c r="C38" s="71">
        <v>0</v>
      </c>
      <c r="D38" s="71">
        <v>0</v>
      </c>
      <c r="E38" s="126">
        <f t="shared" si="3"/>
        <v>0</v>
      </c>
      <c r="F38" s="126">
        <f t="shared" si="1"/>
        <v>0</v>
      </c>
      <c r="G38" s="170"/>
    </row>
    <row r="39" customHeight="1" spans="1:7">
      <c r="A39" s="168" t="s">
        <v>145</v>
      </c>
      <c r="B39" s="71">
        <v>50906</v>
      </c>
      <c r="C39" s="71">
        <v>56454</v>
      </c>
      <c r="D39" s="71">
        <v>50906</v>
      </c>
      <c r="E39" s="126">
        <f t="shared" si="3"/>
        <v>1</v>
      </c>
      <c r="F39" s="126">
        <f t="shared" si="1"/>
        <v>0.901725298473093</v>
      </c>
      <c r="G39" s="169">
        <v>11008</v>
      </c>
    </row>
    <row r="40" customHeight="1" spans="1:7">
      <c r="A40" s="168" t="s">
        <v>146</v>
      </c>
      <c r="B40" s="71"/>
      <c r="C40" s="71">
        <v>39499</v>
      </c>
      <c r="D40" s="71">
        <v>0</v>
      </c>
      <c r="E40" s="126">
        <f t="shared" si="3"/>
        <v>0</v>
      </c>
      <c r="F40" s="126">
        <f t="shared" si="1"/>
        <v>0</v>
      </c>
      <c r="G40" s="169">
        <v>11009</v>
      </c>
    </row>
    <row r="41" customHeight="1" spans="1:7">
      <c r="A41" s="168" t="s">
        <v>147</v>
      </c>
      <c r="B41" s="71"/>
      <c r="C41" s="71">
        <v>0</v>
      </c>
      <c r="D41" s="71">
        <v>0</v>
      </c>
      <c r="E41" s="126">
        <f t="shared" si="3"/>
        <v>0</v>
      </c>
      <c r="F41" s="126">
        <f t="shared" si="1"/>
        <v>0</v>
      </c>
      <c r="G41" s="169">
        <v>105</v>
      </c>
    </row>
    <row r="42" customHeight="1" spans="1:7">
      <c r="A42" s="168" t="s">
        <v>148</v>
      </c>
      <c r="B42" s="71">
        <v>20480</v>
      </c>
      <c r="C42" s="71">
        <v>27600</v>
      </c>
      <c r="D42" s="71">
        <v>41138</v>
      </c>
      <c r="E42" s="126">
        <f t="shared" si="3"/>
        <v>2.00869140625</v>
      </c>
      <c r="F42" s="126">
        <f t="shared" si="1"/>
        <v>1.49050724637681</v>
      </c>
      <c r="G42" s="169">
        <v>11011</v>
      </c>
    </row>
    <row r="43" customHeight="1" spans="1:7">
      <c r="A43" s="168" t="s">
        <v>149</v>
      </c>
      <c r="B43" s="71"/>
      <c r="C43" s="71">
        <v>0</v>
      </c>
      <c r="D43" s="71">
        <v>0</v>
      </c>
      <c r="E43" s="126">
        <f t="shared" si="3"/>
        <v>0</v>
      </c>
      <c r="F43" s="126">
        <f t="shared" si="1"/>
        <v>0</v>
      </c>
      <c r="G43" s="170"/>
    </row>
    <row r="44" customHeight="1" spans="1:7">
      <c r="A44" s="168" t="s">
        <v>150</v>
      </c>
      <c r="B44" s="71"/>
      <c r="C44" s="71">
        <v>0</v>
      </c>
      <c r="D44" s="71">
        <v>0</v>
      </c>
      <c r="E44" s="126">
        <f t="shared" si="3"/>
        <v>0</v>
      </c>
      <c r="F44" s="126">
        <f t="shared" si="1"/>
        <v>0</v>
      </c>
      <c r="G44" s="170"/>
    </row>
    <row r="45" customHeight="1" spans="1:7">
      <c r="A45" s="168" t="s">
        <v>151</v>
      </c>
      <c r="B45" s="71"/>
      <c r="C45" s="71">
        <v>0</v>
      </c>
      <c r="D45" s="71">
        <v>0</v>
      </c>
      <c r="E45" s="126">
        <f t="shared" si="3"/>
        <v>0</v>
      </c>
      <c r="F45" s="126">
        <f t="shared" si="1"/>
        <v>0</v>
      </c>
      <c r="G45" s="170"/>
    </row>
    <row r="46" customHeight="1" spans="1:7">
      <c r="A46" s="168" t="s">
        <v>152</v>
      </c>
      <c r="B46" s="71">
        <v>25000</v>
      </c>
      <c r="C46" s="71">
        <v>1107</v>
      </c>
      <c r="D46" s="71">
        <v>34040</v>
      </c>
      <c r="E46" s="126">
        <f t="shared" si="3"/>
        <v>1.3616</v>
      </c>
      <c r="F46" s="126">
        <f t="shared" si="1"/>
        <v>30.7497741644083</v>
      </c>
      <c r="G46" s="169">
        <v>11015</v>
      </c>
    </row>
    <row r="47" customHeight="1" spans="1:7">
      <c r="A47" s="168" t="s">
        <v>153</v>
      </c>
      <c r="B47" s="71"/>
      <c r="C47" s="71">
        <v>0</v>
      </c>
      <c r="D47" s="71">
        <v>0</v>
      </c>
      <c r="E47" s="126">
        <f t="shared" si="3"/>
        <v>0</v>
      </c>
      <c r="F47" s="126">
        <f t="shared" si="1"/>
        <v>0</v>
      </c>
      <c r="G47" s="170"/>
    </row>
    <row r="48" customHeight="1" spans="1:7">
      <c r="A48" s="168" t="s">
        <v>154</v>
      </c>
      <c r="B48" s="71"/>
      <c r="C48" s="71">
        <v>0</v>
      </c>
      <c r="D48" s="71">
        <v>0</v>
      </c>
      <c r="E48" s="126">
        <f t="shared" si="3"/>
        <v>0</v>
      </c>
      <c r="F48" s="126">
        <f t="shared" si="1"/>
        <v>0</v>
      </c>
      <c r="G48" s="170"/>
    </row>
    <row r="49" customHeight="1" spans="1:7">
      <c r="A49" s="168" t="s">
        <v>155</v>
      </c>
      <c r="B49" s="71"/>
      <c r="C49" s="71">
        <v>0</v>
      </c>
      <c r="D49" s="71">
        <v>0</v>
      </c>
      <c r="E49" s="126">
        <f t="shared" si="3"/>
        <v>0</v>
      </c>
      <c r="F49" s="126">
        <f t="shared" si="1"/>
        <v>0</v>
      </c>
      <c r="G49" s="170"/>
    </row>
    <row r="50" customHeight="1" spans="1:7">
      <c r="A50" s="91" t="s">
        <v>156</v>
      </c>
      <c r="B50" s="71">
        <v>348480</v>
      </c>
      <c r="C50" s="83">
        <v>448865</v>
      </c>
      <c r="D50" s="83">
        <v>424051</v>
      </c>
      <c r="E50" s="126">
        <f t="shared" si="3"/>
        <v>1.2168589302112</v>
      </c>
      <c r="F50" s="126">
        <f t="shared" si="1"/>
        <v>0.944718345159458</v>
      </c>
      <c r="G50" s="170"/>
    </row>
  </sheetData>
  <sheetProtection insertRows="0" insertColumns="0" deleteColumns="0" deleteRows="0" autoFilter="0"/>
  <mergeCells count="2">
    <mergeCell ref="A1:F1"/>
    <mergeCell ref="A2:F2"/>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51"/>
  <sheetViews>
    <sheetView zoomScale="115" zoomScaleNormal="115" workbookViewId="0">
      <selection activeCell="F2" sqref="A$1:F$1048576"/>
    </sheetView>
  </sheetViews>
  <sheetFormatPr defaultColWidth="9" defaultRowHeight="20.25" customHeight="1" outlineLevelCol="6"/>
  <cols>
    <col min="1" max="1" width="26.5740740740741" style="19" customWidth="1"/>
    <col min="2" max="4" width="18.4259259259259" style="19" customWidth="1"/>
    <col min="5" max="5" width="12" style="19" customWidth="1"/>
    <col min="6" max="6" width="12.4259259259259" style="19" customWidth="1"/>
    <col min="7" max="7" width="12.4259259259259" style="122" hidden="1" customWidth="1"/>
  </cols>
  <sheetData>
    <row r="1" ht="45" customHeight="1" spans="1:7">
      <c r="A1" s="20" t="s">
        <v>157</v>
      </c>
      <c r="B1" s="20"/>
      <c r="C1" s="20"/>
      <c r="D1" s="20"/>
      <c r="E1" s="20"/>
      <c r="F1" s="20"/>
      <c r="G1" s="20"/>
    </row>
    <row r="2" customHeight="1" spans="1:7">
      <c r="A2" s="21"/>
      <c r="B2" s="21"/>
      <c r="C2" s="21"/>
      <c r="D2" s="21"/>
      <c r="E2" s="21"/>
      <c r="F2" s="81" t="s">
        <v>104</v>
      </c>
      <c r="G2" s="81"/>
    </row>
    <row r="3" ht="39" customHeight="1" spans="1:7">
      <c r="A3" s="23" t="s">
        <v>158</v>
      </c>
      <c r="B3" s="165" t="s">
        <v>106</v>
      </c>
      <c r="C3" s="165" t="s">
        <v>107</v>
      </c>
      <c r="D3" s="165" t="s">
        <v>108</v>
      </c>
      <c r="E3" s="165" t="s">
        <v>109</v>
      </c>
      <c r="F3" s="165" t="s">
        <v>159</v>
      </c>
      <c r="G3" s="125" t="s">
        <v>111</v>
      </c>
    </row>
    <row r="4" customHeight="1" spans="1:7">
      <c r="A4" s="166" t="s">
        <v>160</v>
      </c>
      <c r="B4" s="71">
        <v>20673</v>
      </c>
      <c r="C4" s="71">
        <v>20520</v>
      </c>
      <c r="D4" s="71">
        <v>18919</v>
      </c>
      <c r="E4" s="126">
        <f t="shared" ref="E4:E29" si="0">IF(B4=0,0,D4/B4)</f>
        <v>0.915155033135007</v>
      </c>
      <c r="F4" s="126">
        <f t="shared" ref="F4:F51" si="1">IF(C4=0,0,D4/C4)</f>
        <v>0.921978557504873</v>
      </c>
      <c r="G4" s="127">
        <v>201</v>
      </c>
    </row>
    <row r="5" customHeight="1" spans="1:7">
      <c r="A5" s="166" t="s">
        <v>161</v>
      </c>
      <c r="B5" s="71">
        <v>0</v>
      </c>
      <c r="C5" s="71">
        <v>0</v>
      </c>
      <c r="D5" s="71">
        <v>0</v>
      </c>
      <c r="E5" s="126">
        <f t="shared" si="0"/>
        <v>0</v>
      </c>
      <c r="F5" s="126">
        <f t="shared" si="1"/>
        <v>0</v>
      </c>
      <c r="G5" s="127">
        <v>202</v>
      </c>
    </row>
    <row r="6" customHeight="1" spans="1:7">
      <c r="A6" s="166" t="s">
        <v>162</v>
      </c>
      <c r="B6" s="71">
        <v>80</v>
      </c>
      <c r="C6" s="71">
        <v>182</v>
      </c>
      <c r="D6" s="71">
        <v>222</v>
      </c>
      <c r="E6" s="126">
        <f t="shared" si="0"/>
        <v>2.775</v>
      </c>
      <c r="F6" s="126">
        <f t="shared" si="1"/>
        <v>1.21978021978022</v>
      </c>
      <c r="G6" s="127">
        <v>203</v>
      </c>
    </row>
    <row r="7" customHeight="1" spans="1:7">
      <c r="A7" s="166" t="s">
        <v>163</v>
      </c>
      <c r="B7" s="71">
        <v>14136</v>
      </c>
      <c r="C7" s="71">
        <v>14099</v>
      </c>
      <c r="D7" s="71">
        <v>11860</v>
      </c>
      <c r="E7" s="126">
        <f t="shared" si="0"/>
        <v>0.838992642897566</v>
      </c>
      <c r="F7" s="126">
        <f t="shared" si="1"/>
        <v>0.841194410951131</v>
      </c>
      <c r="G7" s="127">
        <v>204</v>
      </c>
    </row>
    <row r="8" customHeight="1" spans="1:7">
      <c r="A8" s="166" t="s">
        <v>164</v>
      </c>
      <c r="B8" s="71">
        <v>62747</v>
      </c>
      <c r="C8" s="71">
        <v>65482</v>
      </c>
      <c r="D8" s="71">
        <v>61433</v>
      </c>
      <c r="E8" s="126">
        <f t="shared" si="0"/>
        <v>0.979058759781344</v>
      </c>
      <c r="F8" s="126">
        <f t="shared" si="1"/>
        <v>0.938166213615956</v>
      </c>
      <c r="G8" s="127">
        <v>205</v>
      </c>
    </row>
    <row r="9" customHeight="1" spans="1:7">
      <c r="A9" s="166" t="s">
        <v>165</v>
      </c>
      <c r="B9" s="71">
        <v>959</v>
      </c>
      <c r="C9" s="71">
        <v>976</v>
      </c>
      <c r="D9" s="71">
        <v>681</v>
      </c>
      <c r="E9" s="126">
        <f t="shared" si="0"/>
        <v>0.710114702815433</v>
      </c>
      <c r="F9" s="126">
        <f t="shared" si="1"/>
        <v>0.697745901639344</v>
      </c>
      <c r="G9" s="127">
        <v>206</v>
      </c>
    </row>
    <row r="10" customHeight="1" spans="1:7">
      <c r="A10" s="166" t="s">
        <v>166</v>
      </c>
      <c r="B10" s="71">
        <v>2554</v>
      </c>
      <c r="C10" s="71">
        <v>1933</v>
      </c>
      <c r="D10" s="71">
        <v>2107</v>
      </c>
      <c r="E10" s="126">
        <f t="shared" si="0"/>
        <v>0.824980422866092</v>
      </c>
      <c r="F10" s="126">
        <f t="shared" si="1"/>
        <v>1.09001551991723</v>
      </c>
      <c r="G10" s="127">
        <v>207</v>
      </c>
    </row>
    <row r="11" customHeight="1" spans="1:7">
      <c r="A11" s="166" t="s">
        <v>167</v>
      </c>
      <c r="B11" s="71">
        <v>52290</v>
      </c>
      <c r="C11" s="71">
        <v>46665</v>
      </c>
      <c r="D11" s="71">
        <v>51416</v>
      </c>
      <c r="E11" s="126">
        <f t="shared" si="0"/>
        <v>0.983285523044559</v>
      </c>
      <c r="F11" s="126">
        <f t="shared" si="1"/>
        <v>1.10181077895639</v>
      </c>
      <c r="G11" s="127">
        <v>208</v>
      </c>
    </row>
    <row r="12" customHeight="1" spans="1:7">
      <c r="A12" s="166" t="s">
        <v>168</v>
      </c>
      <c r="B12" s="71">
        <v>31081</v>
      </c>
      <c r="C12" s="71">
        <v>28709</v>
      </c>
      <c r="D12" s="71">
        <v>26072</v>
      </c>
      <c r="E12" s="126">
        <f t="shared" si="0"/>
        <v>0.838840449148998</v>
      </c>
      <c r="F12" s="126">
        <f t="shared" si="1"/>
        <v>0.908147270890661</v>
      </c>
      <c r="G12" s="127">
        <v>210</v>
      </c>
    </row>
    <row r="13" customHeight="1" spans="1:7">
      <c r="A13" s="166" t="s">
        <v>169</v>
      </c>
      <c r="B13" s="71">
        <v>9047</v>
      </c>
      <c r="C13" s="71">
        <v>7021</v>
      </c>
      <c r="D13" s="71">
        <v>6862</v>
      </c>
      <c r="E13" s="126">
        <f t="shared" si="0"/>
        <v>0.758483475185144</v>
      </c>
      <c r="F13" s="126">
        <f t="shared" si="1"/>
        <v>0.977353653325737</v>
      </c>
      <c r="G13" s="127">
        <v>211</v>
      </c>
    </row>
    <row r="14" customHeight="1" spans="1:7">
      <c r="A14" s="166" t="s">
        <v>170</v>
      </c>
      <c r="B14" s="71">
        <v>15984</v>
      </c>
      <c r="C14" s="71">
        <v>26817</v>
      </c>
      <c r="D14" s="71">
        <v>39527</v>
      </c>
      <c r="E14" s="126">
        <f t="shared" si="0"/>
        <v>2.47291041041041</v>
      </c>
      <c r="F14" s="126">
        <f t="shared" si="1"/>
        <v>1.47395308945818</v>
      </c>
      <c r="G14" s="127">
        <v>212</v>
      </c>
    </row>
    <row r="15" customHeight="1" spans="1:7">
      <c r="A15" s="166" t="s">
        <v>171</v>
      </c>
      <c r="B15" s="71">
        <v>45427</v>
      </c>
      <c r="C15" s="71">
        <v>32210</v>
      </c>
      <c r="D15" s="71">
        <v>40311</v>
      </c>
      <c r="E15" s="126">
        <f t="shared" si="0"/>
        <v>0.887379752129791</v>
      </c>
      <c r="F15" s="126">
        <f t="shared" si="1"/>
        <v>1.2515057435579</v>
      </c>
      <c r="G15" s="127">
        <v>213</v>
      </c>
    </row>
    <row r="16" customHeight="1" spans="1:7">
      <c r="A16" s="166" t="s">
        <v>172</v>
      </c>
      <c r="B16" s="71">
        <v>10743</v>
      </c>
      <c r="C16" s="71">
        <v>14514</v>
      </c>
      <c r="D16" s="71">
        <v>17224</v>
      </c>
      <c r="E16" s="126">
        <f t="shared" si="0"/>
        <v>1.60327655217351</v>
      </c>
      <c r="F16" s="126">
        <f t="shared" si="1"/>
        <v>1.1867162739424</v>
      </c>
      <c r="G16" s="127">
        <v>214</v>
      </c>
    </row>
    <row r="17" customHeight="1" spans="1:7">
      <c r="A17" s="166" t="s">
        <v>173</v>
      </c>
      <c r="B17" s="71">
        <v>635</v>
      </c>
      <c r="C17" s="71">
        <v>448</v>
      </c>
      <c r="D17" s="71">
        <v>540</v>
      </c>
      <c r="E17" s="126">
        <f t="shared" si="0"/>
        <v>0.850393700787402</v>
      </c>
      <c r="F17" s="126">
        <f t="shared" si="1"/>
        <v>1.20535714285714</v>
      </c>
      <c r="G17" s="127">
        <v>215</v>
      </c>
    </row>
    <row r="18" customHeight="1" spans="1:7">
      <c r="A18" s="166" t="s">
        <v>174</v>
      </c>
      <c r="B18" s="71">
        <v>2209</v>
      </c>
      <c r="C18" s="71">
        <v>1269</v>
      </c>
      <c r="D18" s="71">
        <v>849</v>
      </c>
      <c r="E18" s="126">
        <f t="shared" si="0"/>
        <v>0.384336803983703</v>
      </c>
      <c r="F18" s="126">
        <f t="shared" si="1"/>
        <v>0.66903073286052</v>
      </c>
      <c r="G18" s="127">
        <v>216</v>
      </c>
    </row>
    <row r="19" customHeight="1" spans="1:7">
      <c r="A19" s="166" t="s">
        <v>175</v>
      </c>
      <c r="B19" s="71">
        <v>0</v>
      </c>
      <c r="C19" s="71">
        <v>1</v>
      </c>
      <c r="D19" s="71">
        <v>6</v>
      </c>
      <c r="E19" s="126">
        <f t="shared" si="0"/>
        <v>0</v>
      </c>
      <c r="F19" s="126">
        <f t="shared" si="1"/>
        <v>6</v>
      </c>
      <c r="G19" s="127">
        <v>217</v>
      </c>
    </row>
    <row r="20" customHeight="1" spans="1:7">
      <c r="A20" s="166" t="s">
        <v>176</v>
      </c>
      <c r="B20" s="71">
        <v>0</v>
      </c>
      <c r="C20" s="71">
        <v>0</v>
      </c>
      <c r="D20" s="71">
        <v>0</v>
      </c>
      <c r="E20" s="126">
        <f t="shared" si="0"/>
        <v>0</v>
      </c>
      <c r="F20" s="126">
        <f t="shared" si="1"/>
        <v>0</v>
      </c>
      <c r="G20" s="127">
        <v>219</v>
      </c>
    </row>
    <row r="21" customHeight="1" spans="1:7">
      <c r="A21" s="166" t="s">
        <v>177</v>
      </c>
      <c r="B21" s="71">
        <v>1690</v>
      </c>
      <c r="C21" s="71">
        <v>1727</v>
      </c>
      <c r="D21" s="71">
        <v>1725</v>
      </c>
      <c r="E21" s="126">
        <f t="shared" si="0"/>
        <v>1.0207100591716</v>
      </c>
      <c r="F21" s="126">
        <f t="shared" si="1"/>
        <v>0.998841922408801</v>
      </c>
      <c r="G21" s="127">
        <v>220</v>
      </c>
    </row>
    <row r="22" customHeight="1" spans="1:7">
      <c r="A22" s="166" t="s">
        <v>178</v>
      </c>
      <c r="B22" s="71">
        <v>37328</v>
      </c>
      <c r="C22" s="71">
        <v>37164</v>
      </c>
      <c r="D22" s="71">
        <v>28413</v>
      </c>
      <c r="E22" s="126">
        <f t="shared" si="0"/>
        <v>0.761171238748393</v>
      </c>
      <c r="F22" s="126">
        <f t="shared" si="1"/>
        <v>0.764530190506942</v>
      </c>
      <c r="G22" s="127">
        <v>221</v>
      </c>
    </row>
    <row r="23" customHeight="1" spans="1:7">
      <c r="A23" s="166" t="s">
        <v>179</v>
      </c>
      <c r="B23" s="71">
        <v>255</v>
      </c>
      <c r="C23" s="71">
        <v>444</v>
      </c>
      <c r="D23" s="71">
        <v>2707</v>
      </c>
      <c r="E23" s="126">
        <f t="shared" si="0"/>
        <v>10.6156862745098</v>
      </c>
      <c r="F23" s="126">
        <f t="shared" si="1"/>
        <v>6.09684684684685</v>
      </c>
      <c r="G23" s="127">
        <v>222</v>
      </c>
    </row>
    <row r="24" customHeight="1" spans="1:7">
      <c r="A24" s="166" t="s">
        <v>180</v>
      </c>
      <c r="B24" s="71">
        <v>2589</v>
      </c>
      <c r="C24" s="71">
        <v>2719</v>
      </c>
      <c r="D24" s="71">
        <v>2879</v>
      </c>
      <c r="E24" s="126">
        <f t="shared" si="0"/>
        <v>1.11201235998455</v>
      </c>
      <c r="F24" s="126">
        <f t="shared" si="1"/>
        <v>1.05884516366311</v>
      </c>
      <c r="G24" s="127">
        <v>224</v>
      </c>
    </row>
    <row r="25" customHeight="1" spans="1:7">
      <c r="A25" s="166" t="s">
        <v>181</v>
      </c>
      <c r="B25" s="71">
        <v>3300</v>
      </c>
      <c r="C25" s="71">
        <v>0</v>
      </c>
      <c r="D25" s="71">
        <v>0</v>
      </c>
      <c r="E25" s="126">
        <f t="shared" si="0"/>
        <v>0</v>
      </c>
      <c r="F25" s="126">
        <f t="shared" si="1"/>
        <v>0</v>
      </c>
      <c r="G25" s="127"/>
    </row>
    <row r="26" customHeight="1" spans="1:7">
      <c r="A26" s="166" t="s">
        <v>182</v>
      </c>
      <c r="B26" s="71">
        <v>860</v>
      </c>
      <c r="C26" s="71">
        <v>1203</v>
      </c>
      <c r="D26" s="71">
        <v>1000</v>
      </c>
      <c r="E26" s="126">
        <f t="shared" si="0"/>
        <v>1.16279069767442</v>
      </c>
      <c r="F26" s="126">
        <f t="shared" si="1"/>
        <v>0.831255195344971</v>
      </c>
      <c r="G26" s="127">
        <v>229</v>
      </c>
    </row>
    <row r="27" customHeight="1" spans="1:7">
      <c r="A27" s="166" t="s">
        <v>183</v>
      </c>
      <c r="B27" s="71">
        <v>4383</v>
      </c>
      <c r="C27" s="71">
        <v>6474</v>
      </c>
      <c r="D27" s="71">
        <v>4383</v>
      </c>
      <c r="E27" s="126">
        <f t="shared" si="0"/>
        <v>1</v>
      </c>
      <c r="F27" s="126">
        <f t="shared" si="1"/>
        <v>0.677015755329008</v>
      </c>
      <c r="G27" s="127">
        <v>232</v>
      </c>
    </row>
    <row r="28" customHeight="1" spans="1:7">
      <c r="A28" s="166" t="s">
        <v>184</v>
      </c>
      <c r="B28" s="71">
        <v>30</v>
      </c>
      <c r="C28" s="71">
        <v>29</v>
      </c>
      <c r="D28" s="71">
        <v>42</v>
      </c>
      <c r="E28" s="126">
        <f t="shared" si="0"/>
        <v>1.4</v>
      </c>
      <c r="F28" s="126">
        <f t="shared" si="1"/>
        <v>1.44827586206897</v>
      </c>
      <c r="G28" s="127">
        <v>233</v>
      </c>
    </row>
    <row r="29" customHeight="1" spans="1:7">
      <c r="A29" s="167" t="s">
        <v>185</v>
      </c>
      <c r="B29" s="71">
        <v>319000</v>
      </c>
      <c r="C29" s="71">
        <v>310606</v>
      </c>
      <c r="D29" s="71">
        <v>319178</v>
      </c>
      <c r="E29" s="126">
        <f t="shared" si="0"/>
        <v>1.00055799373041</v>
      </c>
      <c r="F29" s="126">
        <f t="shared" si="1"/>
        <v>1.0275976639215</v>
      </c>
      <c r="G29" s="127"/>
    </row>
    <row r="30" customHeight="1" spans="1:7">
      <c r="A30" s="166" t="str">
        <f t="shared" ref="A30:A50" si="2">""</f>
        <v/>
      </c>
      <c r="B30" s="71">
        <v>0</v>
      </c>
      <c r="C30" s="71">
        <v>0</v>
      </c>
      <c r="D30" s="71">
        <v>0</v>
      </c>
      <c r="E30" s="126">
        <f t="shared" ref="E30:E51" si="3">IF(B30=0,0,D30/B30)</f>
        <v>0</v>
      </c>
      <c r="F30" s="131">
        <v>0</v>
      </c>
      <c r="G30" s="127"/>
    </row>
    <row r="31" customHeight="1" spans="1:7">
      <c r="A31" s="166" t="s">
        <v>186</v>
      </c>
      <c r="B31" s="71"/>
      <c r="C31" s="71">
        <v>0</v>
      </c>
      <c r="D31" s="71">
        <v>0</v>
      </c>
      <c r="E31" s="126">
        <f t="shared" si="3"/>
        <v>0</v>
      </c>
      <c r="F31" s="126">
        <f t="shared" si="1"/>
        <v>0</v>
      </c>
      <c r="G31" s="127"/>
    </row>
    <row r="32" customHeight="1" spans="1:7">
      <c r="A32" s="166" t="s">
        <v>187</v>
      </c>
      <c r="B32" s="71"/>
      <c r="C32" s="71">
        <v>0</v>
      </c>
      <c r="D32" s="71">
        <v>0</v>
      </c>
      <c r="E32" s="126">
        <f t="shared" si="3"/>
        <v>0</v>
      </c>
      <c r="F32" s="126">
        <f t="shared" si="1"/>
        <v>0</v>
      </c>
      <c r="G32" s="127">
        <v>23001</v>
      </c>
    </row>
    <row r="33" customHeight="1" spans="1:7">
      <c r="A33" s="166" t="s">
        <v>188</v>
      </c>
      <c r="B33" s="71"/>
      <c r="C33" s="71">
        <v>0</v>
      </c>
      <c r="D33" s="71">
        <v>0</v>
      </c>
      <c r="E33" s="126">
        <f t="shared" si="3"/>
        <v>0</v>
      </c>
      <c r="F33" s="126">
        <f t="shared" si="1"/>
        <v>0</v>
      </c>
      <c r="G33" s="127">
        <v>23002</v>
      </c>
    </row>
    <row r="34" customHeight="1" spans="1:7">
      <c r="A34" s="166" t="s">
        <v>189</v>
      </c>
      <c r="B34" s="71"/>
      <c r="C34" s="71">
        <v>0</v>
      </c>
      <c r="D34" s="71">
        <v>0</v>
      </c>
      <c r="E34" s="126">
        <f t="shared" si="3"/>
        <v>0</v>
      </c>
      <c r="F34" s="126">
        <f t="shared" si="1"/>
        <v>0</v>
      </c>
      <c r="G34" s="127">
        <v>23003</v>
      </c>
    </row>
    <row r="35" customHeight="1" spans="1:7">
      <c r="A35" s="166" t="s">
        <v>190</v>
      </c>
      <c r="B35" s="71">
        <v>9000</v>
      </c>
      <c r="C35" s="71">
        <v>21917</v>
      </c>
      <c r="D35" s="71">
        <v>3837</v>
      </c>
      <c r="E35" s="126">
        <f t="shared" si="3"/>
        <v>0.426333333333333</v>
      </c>
      <c r="F35" s="126">
        <f t="shared" si="1"/>
        <v>0.175069580690788</v>
      </c>
      <c r="G35" s="127">
        <v>23006</v>
      </c>
    </row>
    <row r="36" customHeight="1" spans="1:7">
      <c r="A36" s="166" t="s">
        <v>191</v>
      </c>
      <c r="B36" s="71"/>
      <c r="C36" s="71">
        <v>0</v>
      </c>
      <c r="D36" s="71">
        <v>32500</v>
      </c>
      <c r="E36" s="126">
        <f t="shared" si="3"/>
        <v>0</v>
      </c>
      <c r="F36" s="126">
        <f t="shared" si="1"/>
        <v>0</v>
      </c>
      <c r="G36" s="127">
        <v>23008</v>
      </c>
    </row>
    <row r="37" customHeight="1" spans="1:7">
      <c r="A37" s="166" t="s">
        <v>192</v>
      </c>
      <c r="B37" s="71">
        <v>20480</v>
      </c>
      <c r="C37" s="71">
        <v>31396</v>
      </c>
      <c r="D37" s="71">
        <v>41138</v>
      </c>
      <c r="E37" s="126">
        <f t="shared" si="3"/>
        <v>2.00869140625</v>
      </c>
      <c r="F37" s="126">
        <f t="shared" si="1"/>
        <v>1.31029430500701</v>
      </c>
      <c r="G37" s="127">
        <v>231</v>
      </c>
    </row>
    <row r="38" customHeight="1" spans="1:7">
      <c r="A38" s="166" t="s">
        <v>193</v>
      </c>
      <c r="B38" s="71"/>
      <c r="C38" s="71">
        <v>0</v>
      </c>
      <c r="D38" s="71">
        <v>0</v>
      </c>
      <c r="E38" s="126">
        <f t="shared" si="3"/>
        <v>0</v>
      </c>
      <c r="F38" s="126">
        <f t="shared" si="1"/>
        <v>0</v>
      </c>
      <c r="G38" s="127">
        <v>23011</v>
      </c>
    </row>
    <row r="39" customHeight="1" spans="1:7">
      <c r="A39" s="166" t="s">
        <v>194</v>
      </c>
      <c r="B39" s="71"/>
      <c r="C39" s="71">
        <v>0</v>
      </c>
      <c r="D39" s="71">
        <v>0</v>
      </c>
      <c r="E39" s="126">
        <f t="shared" si="3"/>
        <v>0</v>
      </c>
      <c r="F39" s="126">
        <f t="shared" si="1"/>
        <v>0</v>
      </c>
      <c r="G39" s="127">
        <v>23016</v>
      </c>
    </row>
    <row r="40" customHeight="1" spans="1:7">
      <c r="A40" s="166" t="s">
        <v>195</v>
      </c>
      <c r="B40" s="71"/>
      <c r="C40" s="71">
        <v>0</v>
      </c>
      <c r="D40" s="71">
        <v>0</v>
      </c>
      <c r="E40" s="126">
        <f t="shared" si="3"/>
        <v>0</v>
      </c>
      <c r="F40" s="126">
        <f t="shared" si="1"/>
        <v>0</v>
      </c>
      <c r="G40" s="127"/>
    </row>
    <row r="41" customHeight="1" spans="1:7">
      <c r="A41" s="166" t="s">
        <v>196</v>
      </c>
      <c r="B41" s="71"/>
      <c r="C41" s="71">
        <v>0</v>
      </c>
      <c r="D41" s="71">
        <v>0</v>
      </c>
      <c r="E41" s="126">
        <f t="shared" si="3"/>
        <v>0</v>
      </c>
      <c r="F41" s="126">
        <f t="shared" si="1"/>
        <v>0</v>
      </c>
      <c r="G41" s="127"/>
    </row>
    <row r="42" customHeight="1" spans="1:7">
      <c r="A42" s="166" t="s">
        <v>197</v>
      </c>
      <c r="B42" s="71"/>
      <c r="C42" s="71">
        <v>34040</v>
      </c>
      <c r="D42" s="71">
        <v>4094</v>
      </c>
      <c r="E42" s="126">
        <f t="shared" si="3"/>
        <v>0</v>
      </c>
      <c r="F42" s="126">
        <f t="shared" si="1"/>
        <v>0.12027027027027</v>
      </c>
      <c r="G42" s="127"/>
    </row>
    <row r="43" customHeight="1" spans="1:7">
      <c r="A43" s="166" t="s">
        <v>198</v>
      </c>
      <c r="B43" s="71"/>
      <c r="C43" s="71">
        <v>0</v>
      </c>
      <c r="D43" s="71">
        <v>0</v>
      </c>
      <c r="E43" s="126">
        <f t="shared" si="3"/>
        <v>0</v>
      </c>
      <c r="F43" s="126">
        <f t="shared" si="1"/>
        <v>0</v>
      </c>
      <c r="G43" s="127">
        <v>23021</v>
      </c>
    </row>
    <row r="44" customHeight="1" spans="1:7">
      <c r="A44" s="166" t="s">
        <v>199</v>
      </c>
      <c r="B44" s="71"/>
      <c r="C44" s="71">
        <v>0</v>
      </c>
      <c r="D44" s="71">
        <v>0</v>
      </c>
      <c r="E44" s="126">
        <f t="shared" si="3"/>
        <v>0</v>
      </c>
      <c r="F44" s="126">
        <f t="shared" si="1"/>
        <v>0</v>
      </c>
      <c r="G44" s="127"/>
    </row>
    <row r="45" customHeight="1" spans="1:7">
      <c r="A45" s="166" t="s">
        <v>200</v>
      </c>
      <c r="B45" s="71"/>
      <c r="C45" s="71">
        <v>0</v>
      </c>
      <c r="D45" s="71">
        <v>0</v>
      </c>
      <c r="E45" s="126">
        <f t="shared" si="3"/>
        <v>0</v>
      </c>
      <c r="F45" s="126">
        <f t="shared" si="1"/>
        <v>0</v>
      </c>
      <c r="G45" s="127"/>
    </row>
    <row r="46" customHeight="1" spans="1:7">
      <c r="A46" s="166" t="s">
        <v>201</v>
      </c>
      <c r="B46" s="71"/>
      <c r="C46" s="71">
        <v>0</v>
      </c>
      <c r="D46" s="71">
        <v>0</v>
      </c>
      <c r="E46" s="126">
        <f t="shared" si="3"/>
        <v>0</v>
      </c>
      <c r="F46" s="126">
        <f t="shared" si="1"/>
        <v>0</v>
      </c>
      <c r="G46" s="127"/>
    </row>
    <row r="47" customHeight="1" spans="1:7">
      <c r="A47" s="166" t="s">
        <v>202</v>
      </c>
      <c r="B47" s="71"/>
      <c r="C47" s="71">
        <v>50906</v>
      </c>
      <c r="D47" s="71">
        <v>23304</v>
      </c>
      <c r="E47" s="126">
        <f t="shared" si="3"/>
        <v>0</v>
      </c>
      <c r="F47" s="126">
        <f t="shared" si="1"/>
        <v>0.4577849369426</v>
      </c>
      <c r="G47" s="127"/>
    </row>
    <row r="48" customHeight="1" spans="1:7">
      <c r="A48" s="166" t="s">
        <v>203</v>
      </c>
      <c r="B48" s="71"/>
      <c r="C48" s="71">
        <v>50906</v>
      </c>
      <c r="D48" s="71">
        <v>23304</v>
      </c>
      <c r="E48" s="126">
        <f t="shared" si="3"/>
        <v>0</v>
      </c>
      <c r="F48" s="126">
        <f t="shared" si="1"/>
        <v>0.4577849369426</v>
      </c>
      <c r="G48" s="127"/>
    </row>
    <row r="49" customHeight="1" spans="1:7">
      <c r="A49" s="166" t="s">
        <v>204</v>
      </c>
      <c r="B49" s="71"/>
      <c r="C49" s="71">
        <v>0</v>
      </c>
      <c r="D49" s="71">
        <v>0</v>
      </c>
      <c r="E49" s="126">
        <f t="shared" si="3"/>
        <v>0</v>
      </c>
      <c r="F49" s="126">
        <f t="shared" si="1"/>
        <v>0</v>
      </c>
      <c r="G49" s="127"/>
    </row>
    <row r="50" customHeight="1" spans="1:7">
      <c r="A50" s="166" t="str">
        <f t="shared" si="2"/>
        <v/>
      </c>
      <c r="B50" s="71"/>
      <c r="C50" s="71">
        <v>0</v>
      </c>
      <c r="D50" s="71">
        <v>0</v>
      </c>
      <c r="E50" s="126">
        <f t="shared" si="3"/>
        <v>0</v>
      </c>
      <c r="F50" s="131">
        <v>0</v>
      </c>
      <c r="G50" s="127"/>
    </row>
    <row r="51" customHeight="1" spans="1:7">
      <c r="A51" s="167" t="s">
        <v>205</v>
      </c>
      <c r="B51" s="71">
        <v>348480</v>
      </c>
      <c r="C51" s="71">
        <v>448865</v>
      </c>
      <c r="D51" s="71">
        <v>424051</v>
      </c>
      <c r="E51" s="126">
        <f t="shared" si="3"/>
        <v>1.2168589302112</v>
      </c>
      <c r="F51" s="126">
        <f t="shared" si="1"/>
        <v>0.944718345159458</v>
      </c>
      <c r="G51" s="127"/>
    </row>
  </sheetData>
  <sheetProtection insertRows="0" insertColumns="0" deleteColumns="0" deleteRows="0" autoFilter="0"/>
  <mergeCells count="1">
    <mergeCell ref="A1:F1"/>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163"/>
  <sheetViews>
    <sheetView workbookViewId="0">
      <pane ySplit="3" topLeftCell="A4" activePane="bottomLeft" state="frozen"/>
      <selection/>
      <selection pane="bottomLeft" activeCell="A1" sqref="$A1:$XFD1048576"/>
    </sheetView>
  </sheetViews>
  <sheetFormatPr defaultColWidth="9" defaultRowHeight="20.25" customHeight="1" outlineLevelCol="7"/>
  <cols>
    <col min="1" max="1" width="9" style="19"/>
    <col min="2" max="2" width="41.712962962963" style="19" customWidth="1"/>
    <col min="3" max="5" width="17" style="19" customWidth="1"/>
    <col min="6" max="6" width="12.2777777777778" style="19" customWidth="1"/>
    <col min="7" max="7" width="12.8518518518519" style="19" customWidth="1"/>
    <col min="8" max="8" width="12.8518518518519" style="122" hidden="1" customWidth="1"/>
  </cols>
  <sheetData>
    <row r="1" ht="45" customHeight="1" spans="1:8">
      <c r="A1" s="20" t="s">
        <v>206</v>
      </c>
      <c r="B1" s="20"/>
      <c r="C1" s="20"/>
      <c r="D1" s="20"/>
      <c r="E1" s="20"/>
      <c r="F1" s="20"/>
      <c r="G1" s="20"/>
      <c r="H1" s="20"/>
    </row>
    <row r="2" customHeight="1" spans="1:8">
      <c r="A2" s="157"/>
      <c r="B2" s="157"/>
      <c r="C2" s="157"/>
      <c r="D2" s="157"/>
      <c r="E2" s="157"/>
      <c r="F2" s="157"/>
      <c r="G2" s="81" t="s">
        <v>207</v>
      </c>
      <c r="H2" s="81"/>
    </row>
    <row r="3" ht="36" customHeight="1" spans="1:8">
      <c r="A3" s="91" t="s">
        <v>208</v>
      </c>
      <c r="B3" s="92" t="s">
        <v>209</v>
      </c>
      <c r="C3" s="92" t="s">
        <v>106</v>
      </c>
      <c r="D3" s="92" t="s">
        <v>107</v>
      </c>
      <c r="E3" s="92" t="s">
        <v>108</v>
      </c>
      <c r="F3" s="92" t="s">
        <v>109</v>
      </c>
      <c r="G3" s="92" t="s">
        <v>159</v>
      </c>
      <c r="H3" s="125" t="s">
        <v>111</v>
      </c>
    </row>
    <row r="4" customHeight="1" spans="1:8">
      <c r="A4" s="84" t="s">
        <v>210</v>
      </c>
      <c r="B4" s="130" t="s">
        <v>160</v>
      </c>
      <c r="C4" s="71">
        <v>20673</v>
      </c>
      <c r="D4" s="71">
        <v>20520</v>
      </c>
      <c r="E4" s="71">
        <v>18919</v>
      </c>
      <c r="F4" s="126">
        <f t="shared" ref="F4:F67" si="0">IF(C4=0,0,E4/C4)</f>
        <v>0.915155033135007</v>
      </c>
      <c r="G4" s="126">
        <f t="shared" ref="G4:G67" si="1">IF(D4=0,0,E4/D4)</f>
        <v>0.921978557504873</v>
      </c>
      <c r="H4" s="127">
        <v>201</v>
      </c>
    </row>
    <row r="5" customHeight="1" spans="1:8">
      <c r="A5" s="84" t="s">
        <v>211</v>
      </c>
      <c r="B5" s="130" t="s">
        <v>212</v>
      </c>
      <c r="C5" s="71">
        <v>1050</v>
      </c>
      <c r="D5" s="71">
        <v>1145</v>
      </c>
      <c r="E5" s="71">
        <v>1021</v>
      </c>
      <c r="F5" s="126">
        <f t="shared" si="0"/>
        <v>0.972380952380952</v>
      </c>
      <c r="G5" s="126">
        <f t="shared" si="1"/>
        <v>0.891703056768559</v>
      </c>
      <c r="H5" s="127">
        <v>20101</v>
      </c>
    </row>
    <row r="6" customHeight="1" spans="1:8">
      <c r="A6" s="101"/>
      <c r="B6" s="130" t="s">
        <v>213</v>
      </c>
      <c r="C6" s="71">
        <v>801</v>
      </c>
      <c r="D6" s="71">
        <v>804</v>
      </c>
      <c r="E6" s="71">
        <v>784</v>
      </c>
      <c r="F6" s="126">
        <f t="shared" si="0"/>
        <v>0.978776529338327</v>
      </c>
      <c r="G6" s="126">
        <f t="shared" si="1"/>
        <v>0.975124378109453</v>
      </c>
      <c r="H6" s="127">
        <v>2010101</v>
      </c>
    </row>
    <row r="7" customHeight="1" spans="1:8">
      <c r="A7" s="101"/>
      <c r="B7" s="130" t="s">
        <v>214</v>
      </c>
      <c r="C7" s="71"/>
      <c r="D7" s="71">
        <v>0</v>
      </c>
      <c r="E7" s="71">
        <v>0</v>
      </c>
      <c r="F7" s="126">
        <f t="shared" si="0"/>
        <v>0</v>
      </c>
      <c r="G7" s="126">
        <f t="shared" si="1"/>
        <v>0</v>
      </c>
      <c r="H7" s="127">
        <v>2010102</v>
      </c>
    </row>
    <row r="8" customHeight="1" spans="1:8">
      <c r="A8" s="101"/>
      <c r="B8" s="130" t="s">
        <v>215</v>
      </c>
      <c r="C8" s="71"/>
      <c r="D8" s="71">
        <v>0</v>
      </c>
      <c r="E8" s="71">
        <v>0</v>
      </c>
      <c r="F8" s="126">
        <f t="shared" si="0"/>
        <v>0</v>
      </c>
      <c r="G8" s="126">
        <f t="shared" si="1"/>
        <v>0</v>
      </c>
      <c r="H8" s="127">
        <v>2010103</v>
      </c>
    </row>
    <row r="9" customHeight="1" spans="1:8">
      <c r="A9" s="101"/>
      <c r="B9" s="130" t="s">
        <v>216</v>
      </c>
      <c r="C9" s="71">
        <v>101</v>
      </c>
      <c r="D9" s="71">
        <v>210</v>
      </c>
      <c r="E9" s="71">
        <v>92</v>
      </c>
      <c r="F9" s="126">
        <f t="shared" si="0"/>
        <v>0.910891089108911</v>
      </c>
      <c r="G9" s="126">
        <f t="shared" si="1"/>
        <v>0.438095238095238</v>
      </c>
      <c r="H9" s="127">
        <v>2010104</v>
      </c>
    </row>
    <row r="10" customHeight="1" spans="1:8">
      <c r="A10" s="101"/>
      <c r="B10" s="130" t="s">
        <v>217</v>
      </c>
      <c r="C10" s="71"/>
      <c r="D10" s="71">
        <v>0</v>
      </c>
      <c r="E10" s="71">
        <v>0</v>
      </c>
      <c r="F10" s="126">
        <f t="shared" si="0"/>
        <v>0</v>
      </c>
      <c r="G10" s="126">
        <f t="shared" si="1"/>
        <v>0</v>
      </c>
      <c r="H10" s="127">
        <v>2010105</v>
      </c>
    </row>
    <row r="11" customHeight="1" spans="1:8">
      <c r="A11" s="101"/>
      <c r="B11" s="130" t="s">
        <v>218</v>
      </c>
      <c r="C11" s="71"/>
      <c r="D11" s="71">
        <v>0</v>
      </c>
      <c r="E11" s="71">
        <v>0</v>
      </c>
      <c r="F11" s="126">
        <f t="shared" si="0"/>
        <v>0</v>
      </c>
      <c r="G11" s="126">
        <f t="shared" si="1"/>
        <v>0</v>
      </c>
      <c r="H11" s="127">
        <v>2010106</v>
      </c>
    </row>
    <row r="12" customHeight="1" spans="1:8">
      <c r="A12" s="101"/>
      <c r="B12" s="130" t="s">
        <v>219</v>
      </c>
      <c r="C12" s="71">
        <v>35</v>
      </c>
      <c r="D12" s="71">
        <v>34</v>
      </c>
      <c r="E12" s="71">
        <v>33</v>
      </c>
      <c r="F12" s="126">
        <f t="shared" si="0"/>
        <v>0.942857142857143</v>
      </c>
      <c r="G12" s="126">
        <f t="shared" si="1"/>
        <v>0.970588235294118</v>
      </c>
      <c r="H12" s="127">
        <v>2010107</v>
      </c>
    </row>
    <row r="13" customHeight="1" spans="1:8">
      <c r="A13" s="101"/>
      <c r="B13" s="130" t="s">
        <v>220</v>
      </c>
      <c r="C13" s="71">
        <v>86</v>
      </c>
      <c r="D13" s="71">
        <v>68</v>
      </c>
      <c r="E13" s="71">
        <v>85</v>
      </c>
      <c r="F13" s="126">
        <f t="shared" si="0"/>
        <v>0.988372093023256</v>
      </c>
      <c r="G13" s="126">
        <f t="shared" si="1"/>
        <v>1.25</v>
      </c>
      <c r="H13" s="127">
        <v>2010108</v>
      </c>
    </row>
    <row r="14" customHeight="1" spans="1:8">
      <c r="A14" s="101"/>
      <c r="B14" s="130" t="s">
        <v>221</v>
      </c>
      <c r="C14" s="71"/>
      <c r="D14" s="71">
        <v>0</v>
      </c>
      <c r="E14" s="71">
        <v>0</v>
      </c>
      <c r="F14" s="126">
        <f t="shared" si="0"/>
        <v>0</v>
      </c>
      <c r="G14" s="126">
        <f t="shared" si="1"/>
        <v>0</v>
      </c>
      <c r="H14" s="127">
        <v>2010109</v>
      </c>
    </row>
    <row r="15" customHeight="1" spans="1:8">
      <c r="A15" s="101"/>
      <c r="B15" s="130" t="s">
        <v>222</v>
      </c>
      <c r="C15" s="71"/>
      <c r="D15" s="71">
        <v>0</v>
      </c>
      <c r="E15" s="71">
        <v>0</v>
      </c>
      <c r="F15" s="126">
        <f t="shared" si="0"/>
        <v>0</v>
      </c>
      <c r="G15" s="126">
        <f t="shared" si="1"/>
        <v>0</v>
      </c>
      <c r="H15" s="127">
        <v>2010150</v>
      </c>
    </row>
    <row r="16" customHeight="1" spans="1:8">
      <c r="A16" s="101"/>
      <c r="B16" s="130" t="s">
        <v>223</v>
      </c>
      <c r="C16" s="71">
        <v>27</v>
      </c>
      <c r="D16" s="71">
        <v>29</v>
      </c>
      <c r="E16" s="71">
        <v>27</v>
      </c>
      <c r="F16" s="126">
        <f t="shared" si="0"/>
        <v>1</v>
      </c>
      <c r="G16" s="126">
        <f t="shared" si="1"/>
        <v>0.931034482758621</v>
      </c>
      <c r="H16" s="127">
        <v>2010199</v>
      </c>
    </row>
    <row r="17" customHeight="1" spans="1:8">
      <c r="A17" s="101"/>
      <c r="B17" s="130" t="s">
        <v>224</v>
      </c>
      <c r="C17" s="71">
        <v>774</v>
      </c>
      <c r="D17" s="71">
        <v>798</v>
      </c>
      <c r="E17" s="71">
        <v>728</v>
      </c>
      <c r="F17" s="126">
        <f t="shared" si="0"/>
        <v>0.940568475452196</v>
      </c>
      <c r="G17" s="126">
        <f t="shared" si="1"/>
        <v>0.912280701754386</v>
      </c>
      <c r="H17" s="127">
        <v>20102</v>
      </c>
    </row>
    <row r="18" customHeight="1" spans="1:8">
      <c r="A18" s="101"/>
      <c r="B18" s="130" t="s">
        <v>213</v>
      </c>
      <c r="C18" s="71">
        <v>659</v>
      </c>
      <c r="D18" s="71">
        <v>659</v>
      </c>
      <c r="E18" s="71">
        <v>644</v>
      </c>
      <c r="F18" s="126">
        <f t="shared" si="0"/>
        <v>0.977238239757208</v>
      </c>
      <c r="G18" s="126">
        <f t="shared" si="1"/>
        <v>0.977238239757208</v>
      </c>
      <c r="H18" s="127">
        <v>2010201</v>
      </c>
    </row>
    <row r="19" customHeight="1" spans="1:8">
      <c r="A19" s="101"/>
      <c r="B19" s="130" t="s">
        <v>214</v>
      </c>
      <c r="C19" s="71"/>
      <c r="D19" s="71">
        <v>0</v>
      </c>
      <c r="E19" s="71">
        <v>0</v>
      </c>
      <c r="F19" s="126">
        <f t="shared" si="0"/>
        <v>0</v>
      </c>
      <c r="G19" s="126">
        <f t="shared" si="1"/>
        <v>0</v>
      </c>
      <c r="H19" s="127">
        <v>2010202</v>
      </c>
    </row>
    <row r="20" customHeight="1" spans="1:8">
      <c r="A20" s="101"/>
      <c r="B20" s="130" t="s">
        <v>215</v>
      </c>
      <c r="C20" s="71"/>
      <c r="D20" s="71">
        <v>0</v>
      </c>
      <c r="E20" s="71">
        <v>0</v>
      </c>
      <c r="F20" s="126">
        <f t="shared" si="0"/>
        <v>0</v>
      </c>
      <c r="G20" s="126">
        <f t="shared" si="1"/>
        <v>0</v>
      </c>
      <c r="H20" s="127">
        <v>2010203</v>
      </c>
    </row>
    <row r="21" customHeight="1" spans="1:8">
      <c r="A21" s="101"/>
      <c r="B21" s="130" t="s">
        <v>225</v>
      </c>
      <c r="C21" s="71">
        <v>35</v>
      </c>
      <c r="D21" s="71">
        <v>18</v>
      </c>
      <c r="E21" s="71">
        <v>35</v>
      </c>
      <c r="F21" s="126">
        <f t="shared" si="0"/>
        <v>1</v>
      </c>
      <c r="G21" s="126">
        <f t="shared" si="1"/>
        <v>1.94444444444444</v>
      </c>
      <c r="H21" s="127">
        <v>2010204</v>
      </c>
    </row>
    <row r="22" customHeight="1" spans="1:8">
      <c r="A22" s="101"/>
      <c r="B22" s="130" t="s">
        <v>226</v>
      </c>
      <c r="C22" s="71">
        <v>4</v>
      </c>
      <c r="D22" s="71">
        <v>22</v>
      </c>
      <c r="E22" s="71">
        <v>5</v>
      </c>
      <c r="F22" s="126">
        <f t="shared" si="0"/>
        <v>1.25</v>
      </c>
      <c r="G22" s="126">
        <f t="shared" si="1"/>
        <v>0.227272727272727</v>
      </c>
      <c r="H22" s="127">
        <v>2010205</v>
      </c>
    </row>
    <row r="23" customHeight="1" spans="1:8">
      <c r="A23" s="101"/>
      <c r="B23" s="130" t="s">
        <v>227</v>
      </c>
      <c r="C23" s="71"/>
      <c r="D23" s="71">
        <v>0</v>
      </c>
      <c r="E23" s="71">
        <v>0</v>
      </c>
      <c r="F23" s="126">
        <f t="shared" si="0"/>
        <v>0</v>
      </c>
      <c r="G23" s="126">
        <f t="shared" si="1"/>
        <v>0</v>
      </c>
      <c r="H23" s="127">
        <v>2010206</v>
      </c>
    </row>
    <row r="24" customHeight="1" spans="1:8">
      <c r="A24" s="101"/>
      <c r="B24" s="130" t="s">
        <v>222</v>
      </c>
      <c r="C24" s="71"/>
      <c r="D24" s="71">
        <v>0</v>
      </c>
      <c r="E24" s="71">
        <v>0</v>
      </c>
      <c r="F24" s="126">
        <f t="shared" si="0"/>
        <v>0</v>
      </c>
      <c r="G24" s="126">
        <f t="shared" si="1"/>
        <v>0</v>
      </c>
      <c r="H24" s="127">
        <v>2010250</v>
      </c>
    </row>
    <row r="25" customHeight="1" spans="1:8">
      <c r="A25" s="101"/>
      <c r="B25" s="130" t="s">
        <v>228</v>
      </c>
      <c r="C25" s="71">
        <v>76</v>
      </c>
      <c r="D25" s="71">
        <v>99</v>
      </c>
      <c r="E25" s="71">
        <v>44</v>
      </c>
      <c r="F25" s="126">
        <f t="shared" si="0"/>
        <v>0.578947368421053</v>
      </c>
      <c r="G25" s="126">
        <f t="shared" si="1"/>
        <v>0.444444444444444</v>
      </c>
      <c r="H25" s="127">
        <v>2010299</v>
      </c>
    </row>
    <row r="26" customHeight="1" spans="1:8">
      <c r="A26" s="101"/>
      <c r="B26" s="130" t="s">
        <v>229</v>
      </c>
      <c r="C26" s="71">
        <v>5519</v>
      </c>
      <c r="D26" s="71">
        <v>5500</v>
      </c>
      <c r="E26" s="71">
        <v>5333</v>
      </c>
      <c r="F26" s="126">
        <f t="shared" si="0"/>
        <v>0.966298242435224</v>
      </c>
      <c r="G26" s="126">
        <f t="shared" si="1"/>
        <v>0.969636363636364</v>
      </c>
      <c r="H26" s="127">
        <v>20103</v>
      </c>
    </row>
    <row r="27" customHeight="1" spans="1:8">
      <c r="A27" s="101"/>
      <c r="B27" s="130" t="s">
        <v>213</v>
      </c>
      <c r="C27" s="158">
        <v>4379</v>
      </c>
      <c r="D27" s="71">
        <v>4493</v>
      </c>
      <c r="E27" s="71">
        <v>4242</v>
      </c>
      <c r="F27" s="126">
        <f t="shared" si="0"/>
        <v>0.96871431833752</v>
      </c>
      <c r="G27" s="126">
        <f t="shared" si="1"/>
        <v>0.944135321611395</v>
      </c>
      <c r="H27" s="127">
        <v>2010301</v>
      </c>
    </row>
    <row r="28" customHeight="1" spans="1:8">
      <c r="A28" s="101"/>
      <c r="B28" s="130" t="s">
        <v>214</v>
      </c>
      <c r="C28" s="158"/>
      <c r="D28" s="71">
        <v>0</v>
      </c>
      <c r="E28" s="71">
        <v>0</v>
      </c>
      <c r="F28" s="126">
        <f t="shared" si="0"/>
        <v>0</v>
      </c>
      <c r="G28" s="126">
        <f t="shared" si="1"/>
        <v>0</v>
      </c>
      <c r="H28" s="127">
        <v>2010302</v>
      </c>
    </row>
    <row r="29" customHeight="1" spans="1:8">
      <c r="A29" s="101"/>
      <c r="B29" s="130" t="s">
        <v>215</v>
      </c>
      <c r="C29" s="158">
        <v>439</v>
      </c>
      <c r="D29" s="71">
        <v>525</v>
      </c>
      <c r="E29" s="71">
        <v>388</v>
      </c>
      <c r="F29" s="126">
        <f t="shared" si="0"/>
        <v>0.883826879271071</v>
      </c>
      <c r="G29" s="126">
        <f t="shared" si="1"/>
        <v>0.739047619047619</v>
      </c>
      <c r="H29" s="127">
        <v>2010303</v>
      </c>
    </row>
    <row r="30" customHeight="1" spans="1:8">
      <c r="A30" s="101"/>
      <c r="B30" s="130" t="s">
        <v>230</v>
      </c>
      <c r="C30" s="158"/>
      <c r="D30" s="71">
        <v>0</v>
      </c>
      <c r="E30" s="71">
        <v>0</v>
      </c>
      <c r="F30" s="126">
        <f t="shared" si="0"/>
        <v>0</v>
      </c>
      <c r="G30" s="126">
        <f t="shared" si="1"/>
        <v>0</v>
      </c>
      <c r="H30" s="127">
        <v>2010304</v>
      </c>
    </row>
    <row r="31" customHeight="1" spans="1:8">
      <c r="A31" s="101"/>
      <c r="B31" s="130" t="s">
        <v>231</v>
      </c>
      <c r="C31" s="158"/>
      <c r="D31" s="71">
        <v>0</v>
      </c>
      <c r="E31" s="71">
        <v>0</v>
      </c>
      <c r="F31" s="126">
        <f t="shared" si="0"/>
        <v>0</v>
      </c>
      <c r="G31" s="126">
        <f t="shared" si="1"/>
        <v>0</v>
      </c>
      <c r="H31" s="127">
        <v>2010305</v>
      </c>
    </row>
    <row r="32" customHeight="1" spans="1:8">
      <c r="A32" s="101"/>
      <c r="B32" s="130" t="s">
        <v>232</v>
      </c>
      <c r="C32" s="158"/>
      <c r="D32" s="71">
        <v>0</v>
      </c>
      <c r="E32" s="71">
        <v>0</v>
      </c>
      <c r="F32" s="126">
        <f t="shared" si="0"/>
        <v>0</v>
      </c>
      <c r="G32" s="126">
        <f t="shared" si="1"/>
        <v>0</v>
      </c>
      <c r="H32" s="127">
        <v>2010306</v>
      </c>
    </row>
    <row r="33" customHeight="1" spans="1:8">
      <c r="A33" s="101"/>
      <c r="B33" s="130" t="s">
        <v>233</v>
      </c>
      <c r="C33" s="158">
        <v>29</v>
      </c>
      <c r="D33" s="71">
        <v>14</v>
      </c>
      <c r="E33" s="71">
        <v>44</v>
      </c>
      <c r="F33" s="126">
        <f t="shared" si="0"/>
        <v>1.51724137931034</v>
      </c>
      <c r="G33" s="126">
        <f t="shared" si="1"/>
        <v>3.14285714285714</v>
      </c>
      <c r="H33" s="127">
        <v>2010308</v>
      </c>
    </row>
    <row r="34" customHeight="1" spans="1:8">
      <c r="A34" s="101"/>
      <c r="B34" s="130" t="s">
        <v>234</v>
      </c>
      <c r="C34" s="158"/>
      <c r="D34" s="71">
        <v>0</v>
      </c>
      <c r="E34" s="71">
        <v>0</v>
      </c>
      <c r="F34" s="126">
        <f t="shared" si="0"/>
        <v>0</v>
      </c>
      <c r="G34" s="126">
        <f t="shared" si="1"/>
        <v>0</v>
      </c>
      <c r="H34" s="127">
        <v>2010309</v>
      </c>
    </row>
    <row r="35" customHeight="1" spans="1:8">
      <c r="A35" s="101"/>
      <c r="B35" s="130" t="s">
        <v>222</v>
      </c>
      <c r="C35" s="158">
        <v>124</v>
      </c>
      <c r="D35" s="71">
        <v>116</v>
      </c>
      <c r="E35" s="71">
        <v>122</v>
      </c>
      <c r="F35" s="126">
        <f t="shared" si="0"/>
        <v>0.983870967741935</v>
      </c>
      <c r="G35" s="126">
        <f t="shared" si="1"/>
        <v>1.05172413793103</v>
      </c>
      <c r="H35" s="127">
        <v>2010350</v>
      </c>
    </row>
    <row r="36" customHeight="1" spans="1:8">
      <c r="A36" s="101"/>
      <c r="B36" s="130" t="s">
        <v>235</v>
      </c>
      <c r="C36" s="158">
        <v>548</v>
      </c>
      <c r="D36" s="71">
        <v>352</v>
      </c>
      <c r="E36" s="71">
        <v>537</v>
      </c>
      <c r="F36" s="126">
        <f t="shared" si="0"/>
        <v>0.97992700729927</v>
      </c>
      <c r="G36" s="126">
        <f t="shared" si="1"/>
        <v>1.52556818181818</v>
      </c>
      <c r="H36" s="127">
        <v>2010399</v>
      </c>
    </row>
    <row r="37" customHeight="1" spans="1:8">
      <c r="A37" s="101"/>
      <c r="B37" s="130" t="s">
        <v>236</v>
      </c>
      <c r="C37" s="71">
        <v>481</v>
      </c>
      <c r="D37" s="71">
        <v>582</v>
      </c>
      <c r="E37" s="71">
        <v>542</v>
      </c>
      <c r="F37" s="126">
        <f t="shared" si="0"/>
        <v>1.12681912681913</v>
      </c>
      <c r="G37" s="126">
        <f t="shared" si="1"/>
        <v>0.93127147766323</v>
      </c>
      <c r="H37" s="127">
        <v>20104</v>
      </c>
    </row>
    <row r="38" customHeight="1" spans="1:8">
      <c r="A38" s="101"/>
      <c r="B38" s="130" t="s">
        <v>213</v>
      </c>
      <c r="C38" s="158">
        <v>453</v>
      </c>
      <c r="D38" s="71">
        <v>435</v>
      </c>
      <c r="E38" s="71">
        <v>485</v>
      </c>
      <c r="F38" s="126">
        <f t="shared" si="0"/>
        <v>1.07064017660044</v>
      </c>
      <c r="G38" s="126">
        <f t="shared" si="1"/>
        <v>1.11494252873563</v>
      </c>
      <c r="H38" s="127">
        <v>2010401</v>
      </c>
    </row>
    <row r="39" customHeight="1" spans="1:8">
      <c r="A39" s="101"/>
      <c r="B39" s="130" t="s">
        <v>214</v>
      </c>
      <c r="C39" s="158"/>
      <c r="D39" s="71">
        <v>0</v>
      </c>
      <c r="E39" s="71">
        <v>0</v>
      </c>
      <c r="F39" s="126">
        <f t="shared" si="0"/>
        <v>0</v>
      </c>
      <c r="G39" s="126">
        <f t="shared" si="1"/>
        <v>0</v>
      </c>
      <c r="H39" s="127">
        <v>2010402</v>
      </c>
    </row>
    <row r="40" customHeight="1" spans="1:8">
      <c r="A40" s="101"/>
      <c r="B40" s="130" t="s">
        <v>215</v>
      </c>
      <c r="C40" s="158"/>
      <c r="D40" s="71">
        <v>0</v>
      </c>
      <c r="E40" s="71">
        <v>0</v>
      </c>
      <c r="F40" s="126">
        <f t="shared" si="0"/>
        <v>0</v>
      </c>
      <c r="G40" s="126">
        <f t="shared" si="1"/>
        <v>0</v>
      </c>
      <c r="H40" s="127">
        <v>2010403</v>
      </c>
    </row>
    <row r="41" customHeight="1" spans="1:8">
      <c r="A41" s="101"/>
      <c r="B41" s="130" t="s">
        <v>237</v>
      </c>
      <c r="C41" s="158"/>
      <c r="D41" s="71">
        <v>0</v>
      </c>
      <c r="E41" s="71">
        <v>0</v>
      </c>
      <c r="F41" s="126">
        <f t="shared" si="0"/>
        <v>0</v>
      </c>
      <c r="G41" s="126">
        <f t="shared" si="1"/>
        <v>0</v>
      </c>
      <c r="H41" s="127">
        <v>2010404</v>
      </c>
    </row>
    <row r="42" customHeight="1" spans="1:8">
      <c r="A42" s="101"/>
      <c r="B42" s="130" t="s">
        <v>238</v>
      </c>
      <c r="C42" s="158"/>
      <c r="D42" s="71">
        <v>5</v>
      </c>
      <c r="E42" s="71">
        <v>0</v>
      </c>
      <c r="F42" s="126">
        <f t="shared" si="0"/>
        <v>0</v>
      </c>
      <c r="G42" s="126">
        <f t="shared" si="1"/>
        <v>0</v>
      </c>
      <c r="H42" s="127">
        <v>2010405</v>
      </c>
    </row>
    <row r="43" customHeight="1" spans="1:8">
      <c r="A43" s="101"/>
      <c r="B43" s="130" t="s">
        <v>239</v>
      </c>
      <c r="C43" s="158"/>
      <c r="D43" s="71">
        <v>0</v>
      </c>
      <c r="E43" s="71">
        <v>0</v>
      </c>
      <c r="F43" s="126">
        <f t="shared" si="0"/>
        <v>0</v>
      </c>
      <c r="G43" s="126">
        <f t="shared" si="1"/>
        <v>0</v>
      </c>
      <c r="H43" s="127">
        <v>2010406</v>
      </c>
    </row>
    <row r="44" customHeight="1" spans="1:8">
      <c r="A44" s="101"/>
      <c r="B44" s="130" t="s">
        <v>240</v>
      </c>
      <c r="C44" s="158"/>
      <c r="D44" s="71">
        <v>0</v>
      </c>
      <c r="E44" s="71">
        <v>0</v>
      </c>
      <c r="F44" s="126">
        <f t="shared" si="0"/>
        <v>0</v>
      </c>
      <c r="G44" s="126">
        <f t="shared" si="1"/>
        <v>0</v>
      </c>
      <c r="H44" s="127">
        <v>2010407</v>
      </c>
    </row>
    <row r="45" customHeight="1" spans="1:8">
      <c r="A45" s="101"/>
      <c r="B45" s="130" t="s">
        <v>241</v>
      </c>
      <c r="C45" s="158"/>
      <c r="D45" s="71">
        <v>0</v>
      </c>
      <c r="E45" s="71">
        <v>0</v>
      </c>
      <c r="F45" s="126">
        <f t="shared" si="0"/>
        <v>0</v>
      </c>
      <c r="G45" s="126">
        <f t="shared" si="1"/>
        <v>0</v>
      </c>
      <c r="H45" s="127">
        <v>2010408</v>
      </c>
    </row>
    <row r="46" customHeight="1" spans="1:8">
      <c r="A46" s="101"/>
      <c r="B46" s="130" t="s">
        <v>222</v>
      </c>
      <c r="C46" s="158"/>
      <c r="D46" s="71">
        <v>0</v>
      </c>
      <c r="E46" s="71">
        <v>0</v>
      </c>
      <c r="F46" s="126">
        <f t="shared" si="0"/>
        <v>0</v>
      </c>
      <c r="G46" s="126">
        <f t="shared" si="1"/>
        <v>0</v>
      </c>
      <c r="H46" s="127">
        <v>2010450</v>
      </c>
    </row>
    <row r="47" customHeight="1" spans="1:8">
      <c r="A47" s="101"/>
      <c r="B47" s="130" t="s">
        <v>242</v>
      </c>
      <c r="C47" s="158">
        <v>28</v>
      </c>
      <c r="D47" s="71">
        <v>142</v>
      </c>
      <c r="E47" s="71">
        <v>57</v>
      </c>
      <c r="F47" s="126">
        <f t="shared" si="0"/>
        <v>2.03571428571429</v>
      </c>
      <c r="G47" s="126">
        <f t="shared" si="1"/>
        <v>0.401408450704225</v>
      </c>
      <c r="H47" s="127">
        <v>2010499</v>
      </c>
    </row>
    <row r="48" customHeight="1" spans="1:8">
      <c r="A48" s="101"/>
      <c r="B48" s="130" t="s">
        <v>243</v>
      </c>
      <c r="C48" s="71">
        <v>484</v>
      </c>
      <c r="D48" s="71">
        <v>437</v>
      </c>
      <c r="E48" s="71">
        <v>503</v>
      </c>
      <c r="F48" s="126">
        <f t="shared" si="0"/>
        <v>1.03925619834711</v>
      </c>
      <c r="G48" s="126">
        <f t="shared" si="1"/>
        <v>1.15102974828375</v>
      </c>
      <c r="H48" s="127">
        <v>20105</v>
      </c>
    </row>
    <row r="49" customHeight="1" spans="1:8">
      <c r="A49" s="101"/>
      <c r="B49" s="130" t="s">
        <v>213</v>
      </c>
      <c r="C49" s="158">
        <v>345</v>
      </c>
      <c r="D49" s="71">
        <v>344</v>
      </c>
      <c r="E49" s="71">
        <v>355</v>
      </c>
      <c r="F49" s="126">
        <f t="shared" si="0"/>
        <v>1.02898550724638</v>
      </c>
      <c r="G49" s="126">
        <f t="shared" si="1"/>
        <v>1.03197674418605</v>
      </c>
      <c r="H49" s="127">
        <v>2010501</v>
      </c>
    </row>
    <row r="50" customHeight="1" spans="1:8">
      <c r="A50" s="101"/>
      <c r="B50" s="130" t="s">
        <v>214</v>
      </c>
      <c r="C50" s="158"/>
      <c r="D50" s="71">
        <v>0</v>
      </c>
      <c r="E50" s="71">
        <v>0</v>
      </c>
      <c r="F50" s="126">
        <f t="shared" si="0"/>
        <v>0</v>
      </c>
      <c r="G50" s="126">
        <f t="shared" si="1"/>
        <v>0</v>
      </c>
      <c r="H50" s="127">
        <v>2010502</v>
      </c>
    </row>
    <row r="51" customHeight="1" spans="1:8">
      <c r="A51" s="101"/>
      <c r="B51" s="130" t="s">
        <v>215</v>
      </c>
      <c r="C51" s="158"/>
      <c r="D51" s="71">
        <v>0</v>
      </c>
      <c r="E51" s="71">
        <v>0</v>
      </c>
      <c r="F51" s="126">
        <f t="shared" si="0"/>
        <v>0</v>
      </c>
      <c r="G51" s="126">
        <f t="shared" si="1"/>
        <v>0</v>
      </c>
      <c r="H51" s="127">
        <v>2010503</v>
      </c>
    </row>
    <row r="52" customHeight="1" spans="1:8">
      <c r="A52" s="101"/>
      <c r="B52" s="130" t="s">
        <v>244</v>
      </c>
      <c r="C52" s="158"/>
      <c r="D52" s="71">
        <v>0</v>
      </c>
      <c r="E52" s="71">
        <v>0</v>
      </c>
      <c r="F52" s="126">
        <f t="shared" si="0"/>
        <v>0</v>
      </c>
      <c r="G52" s="126">
        <f t="shared" si="1"/>
        <v>0</v>
      </c>
      <c r="H52" s="127">
        <v>2010504</v>
      </c>
    </row>
    <row r="53" customHeight="1" spans="1:8">
      <c r="A53" s="101"/>
      <c r="B53" s="130" t="s">
        <v>245</v>
      </c>
      <c r="C53" s="158"/>
      <c r="D53" s="71">
        <v>14</v>
      </c>
      <c r="E53" s="71">
        <v>0</v>
      </c>
      <c r="F53" s="126">
        <f t="shared" si="0"/>
        <v>0</v>
      </c>
      <c r="G53" s="126">
        <f t="shared" si="1"/>
        <v>0</v>
      </c>
      <c r="H53" s="127">
        <v>2010505</v>
      </c>
    </row>
    <row r="54" customHeight="1" spans="1:8">
      <c r="A54" s="101"/>
      <c r="B54" s="130" t="s">
        <v>246</v>
      </c>
      <c r="C54" s="158"/>
      <c r="D54" s="71">
        <v>0</v>
      </c>
      <c r="E54" s="71">
        <v>0</v>
      </c>
      <c r="F54" s="126">
        <f t="shared" si="0"/>
        <v>0</v>
      </c>
      <c r="G54" s="126">
        <f t="shared" si="1"/>
        <v>0</v>
      </c>
      <c r="H54" s="127">
        <v>2010506</v>
      </c>
    </row>
    <row r="55" customHeight="1" spans="1:8">
      <c r="A55" s="101"/>
      <c r="B55" s="130" t="s">
        <v>247</v>
      </c>
      <c r="C55" s="158">
        <v>51</v>
      </c>
      <c r="D55" s="71">
        <v>0</v>
      </c>
      <c r="E55" s="71">
        <v>69</v>
      </c>
      <c r="F55" s="126">
        <f t="shared" si="0"/>
        <v>1.35294117647059</v>
      </c>
      <c r="G55" s="126">
        <f t="shared" si="1"/>
        <v>0</v>
      </c>
      <c r="H55" s="127">
        <v>2010507</v>
      </c>
    </row>
    <row r="56" customHeight="1" spans="1:8">
      <c r="A56" s="101"/>
      <c r="B56" s="130" t="s">
        <v>248</v>
      </c>
      <c r="C56" s="158">
        <v>78</v>
      </c>
      <c r="D56" s="71">
        <v>58</v>
      </c>
      <c r="E56" s="71">
        <v>69</v>
      </c>
      <c r="F56" s="126">
        <f t="shared" si="0"/>
        <v>0.884615384615385</v>
      </c>
      <c r="G56" s="126">
        <f t="shared" si="1"/>
        <v>1.18965517241379</v>
      </c>
      <c r="H56" s="127">
        <v>2010508</v>
      </c>
    </row>
    <row r="57" customHeight="1" spans="1:8">
      <c r="A57" s="101"/>
      <c r="B57" s="130" t="s">
        <v>222</v>
      </c>
      <c r="C57" s="158"/>
      <c r="D57" s="71">
        <v>0</v>
      </c>
      <c r="E57" s="71">
        <v>0</v>
      </c>
      <c r="F57" s="126">
        <f t="shared" si="0"/>
        <v>0</v>
      </c>
      <c r="G57" s="126">
        <f t="shared" si="1"/>
        <v>0</v>
      </c>
      <c r="H57" s="127">
        <v>2010550</v>
      </c>
    </row>
    <row r="58" customHeight="1" spans="1:8">
      <c r="A58" s="101"/>
      <c r="B58" s="130" t="s">
        <v>249</v>
      </c>
      <c r="C58" s="158">
        <v>10</v>
      </c>
      <c r="D58" s="71">
        <v>21</v>
      </c>
      <c r="E58" s="71">
        <v>10</v>
      </c>
      <c r="F58" s="126">
        <f t="shared" si="0"/>
        <v>1</v>
      </c>
      <c r="G58" s="126">
        <f t="shared" si="1"/>
        <v>0.476190476190476</v>
      </c>
      <c r="H58" s="127">
        <v>2010599</v>
      </c>
    </row>
    <row r="59" customHeight="1" spans="1:8">
      <c r="A59" s="101"/>
      <c r="B59" s="130" t="s">
        <v>250</v>
      </c>
      <c r="C59" s="71">
        <v>1183</v>
      </c>
      <c r="D59" s="71">
        <v>1625</v>
      </c>
      <c r="E59" s="71">
        <v>1212</v>
      </c>
      <c r="F59" s="126">
        <f t="shared" si="0"/>
        <v>1.02451394759087</v>
      </c>
      <c r="G59" s="126">
        <f t="shared" si="1"/>
        <v>0.745846153846154</v>
      </c>
      <c r="H59" s="127">
        <v>20106</v>
      </c>
    </row>
    <row r="60" customHeight="1" spans="1:8">
      <c r="A60" s="101"/>
      <c r="B60" s="130" t="s">
        <v>213</v>
      </c>
      <c r="C60" s="71">
        <v>948</v>
      </c>
      <c r="D60" s="71">
        <v>1068</v>
      </c>
      <c r="E60" s="71">
        <v>942</v>
      </c>
      <c r="F60" s="126">
        <f t="shared" si="0"/>
        <v>0.993670886075949</v>
      </c>
      <c r="G60" s="126">
        <f t="shared" si="1"/>
        <v>0.882022471910112</v>
      </c>
      <c r="H60" s="127">
        <v>2010601</v>
      </c>
    </row>
    <row r="61" customHeight="1" spans="1:8">
      <c r="A61" s="101"/>
      <c r="B61" s="130" t="s">
        <v>214</v>
      </c>
      <c r="C61" s="71">
        <v>3</v>
      </c>
      <c r="D61" s="71">
        <v>3</v>
      </c>
      <c r="E61" s="71">
        <v>0</v>
      </c>
      <c r="F61" s="126">
        <f t="shared" si="0"/>
        <v>0</v>
      </c>
      <c r="G61" s="126">
        <f t="shared" si="1"/>
        <v>0</v>
      </c>
      <c r="H61" s="127">
        <v>2010602</v>
      </c>
    </row>
    <row r="62" customHeight="1" spans="1:8">
      <c r="A62" s="101"/>
      <c r="B62" s="130" t="s">
        <v>215</v>
      </c>
      <c r="C62" s="71"/>
      <c r="D62" s="71">
        <v>0</v>
      </c>
      <c r="E62" s="71">
        <v>0</v>
      </c>
      <c r="F62" s="126">
        <f t="shared" si="0"/>
        <v>0</v>
      </c>
      <c r="G62" s="126">
        <f t="shared" si="1"/>
        <v>0</v>
      </c>
      <c r="H62" s="127">
        <v>2010603</v>
      </c>
    </row>
    <row r="63" customHeight="1" spans="1:8">
      <c r="A63" s="101"/>
      <c r="B63" s="130" t="s">
        <v>251</v>
      </c>
      <c r="C63" s="71"/>
      <c r="D63" s="71">
        <v>0</v>
      </c>
      <c r="E63" s="71">
        <v>0</v>
      </c>
      <c r="F63" s="126">
        <f t="shared" si="0"/>
        <v>0</v>
      </c>
      <c r="G63" s="126">
        <f t="shared" si="1"/>
        <v>0</v>
      </c>
      <c r="H63" s="127">
        <v>2010604</v>
      </c>
    </row>
    <row r="64" customHeight="1" spans="1:8">
      <c r="A64" s="101"/>
      <c r="B64" s="130" t="s">
        <v>252</v>
      </c>
      <c r="C64" s="71"/>
      <c r="D64" s="71">
        <v>0</v>
      </c>
      <c r="E64" s="71">
        <v>0</v>
      </c>
      <c r="F64" s="126">
        <f t="shared" si="0"/>
        <v>0</v>
      </c>
      <c r="G64" s="126">
        <f t="shared" si="1"/>
        <v>0</v>
      </c>
      <c r="H64" s="127">
        <v>2010605</v>
      </c>
    </row>
    <row r="65" customHeight="1" spans="1:8">
      <c r="A65" s="101"/>
      <c r="B65" s="130" t="s">
        <v>253</v>
      </c>
      <c r="C65" s="71"/>
      <c r="D65" s="71">
        <v>0</v>
      </c>
      <c r="E65" s="71">
        <v>0</v>
      </c>
      <c r="F65" s="126">
        <f t="shared" si="0"/>
        <v>0</v>
      </c>
      <c r="G65" s="126">
        <f t="shared" si="1"/>
        <v>0</v>
      </c>
      <c r="H65" s="127">
        <v>2010606</v>
      </c>
    </row>
    <row r="66" customHeight="1" spans="1:8">
      <c r="A66" s="101"/>
      <c r="B66" s="130" t="s">
        <v>254</v>
      </c>
      <c r="C66" s="71">
        <v>150</v>
      </c>
      <c r="D66" s="71">
        <v>160</v>
      </c>
      <c r="E66" s="71">
        <v>150</v>
      </c>
      <c r="F66" s="126">
        <f t="shared" si="0"/>
        <v>1</v>
      </c>
      <c r="G66" s="126">
        <f t="shared" si="1"/>
        <v>0.9375</v>
      </c>
      <c r="H66" s="127">
        <v>2010607</v>
      </c>
    </row>
    <row r="67" customHeight="1" spans="1:8">
      <c r="A67" s="101"/>
      <c r="B67" s="130" t="s">
        <v>255</v>
      </c>
      <c r="C67" s="71"/>
      <c r="D67" s="71">
        <v>0</v>
      </c>
      <c r="E67" s="71">
        <v>0</v>
      </c>
      <c r="F67" s="126">
        <f t="shared" si="0"/>
        <v>0</v>
      </c>
      <c r="G67" s="126">
        <f t="shared" si="1"/>
        <v>0</v>
      </c>
      <c r="H67" s="127">
        <v>2010608</v>
      </c>
    </row>
    <row r="68" customHeight="1" spans="1:8">
      <c r="A68" s="101"/>
      <c r="B68" s="130" t="s">
        <v>222</v>
      </c>
      <c r="C68" s="71"/>
      <c r="D68" s="71">
        <v>0</v>
      </c>
      <c r="E68" s="71">
        <v>0</v>
      </c>
      <c r="F68" s="126">
        <f t="shared" ref="F68:F131" si="2">IF(C68=0,0,E68/C68)</f>
        <v>0</v>
      </c>
      <c r="G68" s="126">
        <f t="shared" ref="G68:G131" si="3">IF(D68=0,0,E68/D68)</f>
        <v>0</v>
      </c>
      <c r="H68" s="127">
        <v>2010650</v>
      </c>
    </row>
    <row r="69" customHeight="1" spans="1:8">
      <c r="A69" s="101"/>
      <c r="B69" s="130" t="s">
        <v>256</v>
      </c>
      <c r="C69" s="71">
        <v>82</v>
      </c>
      <c r="D69" s="71">
        <v>394</v>
      </c>
      <c r="E69" s="71">
        <v>120</v>
      </c>
      <c r="F69" s="126">
        <f t="shared" si="2"/>
        <v>1.46341463414634</v>
      </c>
      <c r="G69" s="126">
        <f t="shared" si="3"/>
        <v>0.304568527918782</v>
      </c>
      <c r="H69" s="127">
        <v>2010699</v>
      </c>
    </row>
    <row r="70" customHeight="1" spans="1:8">
      <c r="A70" s="101"/>
      <c r="B70" s="130" t="s">
        <v>257</v>
      </c>
      <c r="C70" s="71">
        <v>0</v>
      </c>
      <c r="D70" s="71">
        <v>200</v>
      </c>
      <c r="E70" s="71">
        <v>0</v>
      </c>
      <c r="F70" s="126">
        <f t="shared" si="2"/>
        <v>0</v>
      </c>
      <c r="G70" s="126">
        <f t="shared" si="3"/>
        <v>0</v>
      </c>
      <c r="H70" s="127">
        <v>20107</v>
      </c>
    </row>
    <row r="71" customHeight="1" spans="1:8">
      <c r="A71" s="101"/>
      <c r="B71" s="130" t="s">
        <v>213</v>
      </c>
      <c r="C71" s="71">
        <v>0</v>
      </c>
      <c r="D71" s="71">
        <v>0</v>
      </c>
      <c r="E71" s="71">
        <v>0</v>
      </c>
      <c r="F71" s="126">
        <f t="shared" si="2"/>
        <v>0</v>
      </c>
      <c r="G71" s="126">
        <f t="shared" si="3"/>
        <v>0</v>
      </c>
      <c r="H71" s="127">
        <v>2010701</v>
      </c>
    </row>
    <row r="72" customHeight="1" spans="1:8">
      <c r="A72" s="101"/>
      <c r="B72" s="130" t="s">
        <v>214</v>
      </c>
      <c r="C72" s="71">
        <v>0</v>
      </c>
      <c r="D72" s="71">
        <v>0</v>
      </c>
      <c r="E72" s="71">
        <v>0</v>
      </c>
      <c r="F72" s="126">
        <f t="shared" si="2"/>
        <v>0</v>
      </c>
      <c r="G72" s="126">
        <f t="shared" si="3"/>
        <v>0</v>
      </c>
      <c r="H72" s="127">
        <v>2010702</v>
      </c>
    </row>
    <row r="73" customHeight="1" spans="1:8">
      <c r="A73" s="101"/>
      <c r="B73" s="130" t="s">
        <v>215</v>
      </c>
      <c r="C73" s="71">
        <v>0</v>
      </c>
      <c r="D73" s="71">
        <v>0</v>
      </c>
      <c r="E73" s="71">
        <v>0</v>
      </c>
      <c r="F73" s="126">
        <f t="shared" si="2"/>
        <v>0</v>
      </c>
      <c r="G73" s="126">
        <f t="shared" si="3"/>
        <v>0</v>
      </c>
      <c r="H73" s="127">
        <v>2010703</v>
      </c>
    </row>
    <row r="74" customHeight="1" spans="1:8">
      <c r="A74" s="101"/>
      <c r="B74" s="130" t="s">
        <v>254</v>
      </c>
      <c r="C74" s="71">
        <v>0</v>
      </c>
      <c r="D74" s="71">
        <v>0</v>
      </c>
      <c r="E74" s="71">
        <v>0</v>
      </c>
      <c r="F74" s="126">
        <f t="shared" si="2"/>
        <v>0</v>
      </c>
      <c r="G74" s="126">
        <f t="shared" si="3"/>
        <v>0</v>
      </c>
      <c r="H74" s="127">
        <v>2010709</v>
      </c>
    </row>
    <row r="75" customHeight="1" spans="1:8">
      <c r="A75" s="101"/>
      <c r="B75" s="130" t="s">
        <v>258</v>
      </c>
      <c r="C75" s="71">
        <v>0</v>
      </c>
      <c r="D75" s="71">
        <v>0</v>
      </c>
      <c r="E75" s="71">
        <v>0</v>
      </c>
      <c r="F75" s="126">
        <f t="shared" si="2"/>
        <v>0</v>
      </c>
      <c r="G75" s="126">
        <f t="shared" si="3"/>
        <v>0</v>
      </c>
      <c r="H75" s="127">
        <v>2010710</v>
      </c>
    </row>
    <row r="76" customHeight="1" spans="1:8">
      <c r="A76" s="101"/>
      <c r="B76" s="130" t="s">
        <v>222</v>
      </c>
      <c r="C76" s="71">
        <v>0</v>
      </c>
      <c r="D76" s="71">
        <v>0</v>
      </c>
      <c r="E76" s="71">
        <v>0</v>
      </c>
      <c r="F76" s="126">
        <f t="shared" si="2"/>
        <v>0</v>
      </c>
      <c r="G76" s="126">
        <f t="shared" si="3"/>
        <v>0</v>
      </c>
      <c r="H76" s="127">
        <v>2010750</v>
      </c>
    </row>
    <row r="77" customHeight="1" spans="1:8">
      <c r="A77" s="101"/>
      <c r="B77" s="130" t="s">
        <v>259</v>
      </c>
      <c r="C77" s="71">
        <v>0</v>
      </c>
      <c r="D77" s="71">
        <v>200</v>
      </c>
      <c r="E77" s="71">
        <v>0</v>
      </c>
      <c r="F77" s="126">
        <f t="shared" si="2"/>
        <v>0</v>
      </c>
      <c r="G77" s="126">
        <f t="shared" si="3"/>
        <v>0</v>
      </c>
      <c r="H77" s="127">
        <v>2010799</v>
      </c>
    </row>
    <row r="78" customHeight="1" spans="1:8">
      <c r="A78" s="101"/>
      <c r="B78" s="130" t="s">
        <v>260</v>
      </c>
      <c r="C78" s="71">
        <v>45</v>
      </c>
      <c r="D78" s="71">
        <v>55</v>
      </c>
      <c r="E78" s="71">
        <v>45</v>
      </c>
      <c r="F78" s="126">
        <f t="shared" si="2"/>
        <v>1</v>
      </c>
      <c r="G78" s="126">
        <f t="shared" si="3"/>
        <v>0.818181818181818</v>
      </c>
      <c r="H78" s="127">
        <v>20108</v>
      </c>
    </row>
    <row r="79" customHeight="1" spans="1:8">
      <c r="A79" s="101"/>
      <c r="B79" s="130" t="s">
        <v>213</v>
      </c>
      <c r="C79" s="71">
        <v>40</v>
      </c>
      <c r="D79" s="71">
        <v>40</v>
      </c>
      <c r="E79" s="71">
        <v>40</v>
      </c>
      <c r="F79" s="126">
        <f t="shared" si="2"/>
        <v>1</v>
      </c>
      <c r="G79" s="126">
        <f t="shared" si="3"/>
        <v>1</v>
      </c>
      <c r="H79" s="127">
        <v>2010801</v>
      </c>
    </row>
    <row r="80" customHeight="1" spans="1:8">
      <c r="A80" s="101"/>
      <c r="B80" s="130" t="s">
        <v>214</v>
      </c>
      <c r="C80" s="71"/>
      <c r="D80" s="71">
        <v>0</v>
      </c>
      <c r="E80" s="71">
        <v>0</v>
      </c>
      <c r="F80" s="126">
        <f t="shared" si="2"/>
        <v>0</v>
      </c>
      <c r="G80" s="126">
        <f t="shared" si="3"/>
        <v>0</v>
      </c>
      <c r="H80" s="127">
        <v>2010802</v>
      </c>
    </row>
    <row r="81" customHeight="1" spans="1:8">
      <c r="A81" s="101"/>
      <c r="B81" s="130" t="s">
        <v>215</v>
      </c>
      <c r="C81" s="71"/>
      <c r="D81" s="71">
        <v>0</v>
      </c>
      <c r="E81" s="71">
        <v>0</v>
      </c>
      <c r="F81" s="126">
        <f t="shared" si="2"/>
        <v>0</v>
      </c>
      <c r="G81" s="126">
        <f t="shared" si="3"/>
        <v>0</v>
      </c>
      <c r="H81" s="127">
        <v>2010803</v>
      </c>
    </row>
    <row r="82" customHeight="1" spans="1:8">
      <c r="A82" s="101"/>
      <c r="B82" s="130" t="s">
        <v>261</v>
      </c>
      <c r="C82" s="71"/>
      <c r="D82" s="71">
        <v>0</v>
      </c>
      <c r="E82" s="71">
        <v>0</v>
      </c>
      <c r="F82" s="126">
        <f t="shared" si="2"/>
        <v>0</v>
      </c>
      <c r="G82" s="126">
        <f t="shared" si="3"/>
        <v>0</v>
      </c>
      <c r="H82" s="127">
        <v>2010804</v>
      </c>
    </row>
    <row r="83" customHeight="1" spans="1:8">
      <c r="A83" s="101"/>
      <c r="B83" s="130" t="s">
        <v>262</v>
      </c>
      <c r="C83" s="71"/>
      <c r="D83" s="71">
        <v>0</v>
      </c>
      <c r="E83" s="71">
        <v>0</v>
      </c>
      <c r="F83" s="126">
        <f t="shared" si="2"/>
        <v>0</v>
      </c>
      <c r="G83" s="126">
        <f t="shared" si="3"/>
        <v>0</v>
      </c>
      <c r="H83" s="127">
        <v>2010805</v>
      </c>
    </row>
    <row r="84" customHeight="1" spans="1:8">
      <c r="A84" s="101"/>
      <c r="B84" s="130" t="s">
        <v>254</v>
      </c>
      <c r="C84" s="71"/>
      <c r="D84" s="71">
        <v>0</v>
      </c>
      <c r="E84" s="71">
        <v>0</v>
      </c>
      <c r="F84" s="126">
        <f t="shared" si="2"/>
        <v>0</v>
      </c>
      <c r="G84" s="126">
        <f t="shared" si="3"/>
        <v>0</v>
      </c>
      <c r="H84" s="127">
        <v>2010806</v>
      </c>
    </row>
    <row r="85" customHeight="1" spans="1:8">
      <c r="A85" s="101"/>
      <c r="B85" s="130" t="s">
        <v>222</v>
      </c>
      <c r="C85" s="71"/>
      <c r="D85" s="71">
        <v>0</v>
      </c>
      <c r="E85" s="71">
        <v>0</v>
      </c>
      <c r="F85" s="126">
        <f t="shared" si="2"/>
        <v>0</v>
      </c>
      <c r="G85" s="126">
        <f t="shared" si="3"/>
        <v>0</v>
      </c>
      <c r="H85" s="127">
        <v>2010850</v>
      </c>
    </row>
    <row r="86" customHeight="1" spans="1:8">
      <c r="A86" s="101"/>
      <c r="B86" s="130" t="s">
        <v>263</v>
      </c>
      <c r="C86" s="71">
        <v>5</v>
      </c>
      <c r="D86" s="71">
        <v>15</v>
      </c>
      <c r="E86" s="71">
        <v>5</v>
      </c>
      <c r="F86" s="126">
        <f t="shared" si="2"/>
        <v>1</v>
      </c>
      <c r="G86" s="126">
        <f t="shared" si="3"/>
        <v>0.333333333333333</v>
      </c>
      <c r="H86" s="127">
        <v>2010899</v>
      </c>
    </row>
    <row r="87" customHeight="1" spans="1:8">
      <c r="A87" s="101"/>
      <c r="B87" s="130" t="s">
        <v>264</v>
      </c>
      <c r="C87" s="71">
        <v>0</v>
      </c>
      <c r="D87" s="71">
        <v>0</v>
      </c>
      <c r="E87" s="71">
        <v>0</v>
      </c>
      <c r="F87" s="126">
        <f t="shared" si="2"/>
        <v>0</v>
      </c>
      <c r="G87" s="126">
        <f t="shared" si="3"/>
        <v>0</v>
      </c>
      <c r="H87" s="127">
        <v>20109</v>
      </c>
    </row>
    <row r="88" customHeight="1" spans="1:8">
      <c r="A88" s="101"/>
      <c r="B88" s="130" t="s">
        <v>213</v>
      </c>
      <c r="C88" s="71">
        <v>0</v>
      </c>
      <c r="D88" s="71">
        <v>0</v>
      </c>
      <c r="E88" s="71">
        <v>0</v>
      </c>
      <c r="F88" s="126">
        <f t="shared" si="2"/>
        <v>0</v>
      </c>
      <c r="G88" s="126">
        <f t="shared" si="3"/>
        <v>0</v>
      </c>
      <c r="H88" s="127">
        <v>2010901</v>
      </c>
    </row>
    <row r="89" customHeight="1" spans="1:8">
      <c r="A89" s="101"/>
      <c r="B89" s="130" t="s">
        <v>214</v>
      </c>
      <c r="C89" s="71">
        <v>0</v>
      </c>
      <c r="D89" s="71">
        <v>0</v>
      </c>
      <c r="E89" s="71">
        <v>0</v>
      </c>
      <c r="F89" s="126">
        <f t="shared" si="2"/>
        <v>0</v>
      </c>
      <c r="G89" s="126">
        <f t="shared" si="3"/>
        <v>0</v>
      </c>
      <c r="H89" s="127">
        <v>2010902</v>
      </c>
    </row>
    <row r="90" customHeight="1" spans="1:8">
      <c r="A90" s="101"/>
      <c r="B90" s="130" t="s">
        <v>215</v>
      </c>
      <c r="C90" s="71">
        <v>0</v>
      </c>
      <c r="D90" s="71">
        <v>0</v>
      </c>
      <c r="E90" s="71">
        <v>0</v>
      </c>
      <c r="F90" s="126">
        <f t="shared" si="2"/>
        <v>0</v>
      </c>
      <c r="G90" s="126">
        <f t="shared" si="3"/>
        <v>0</v>
      </c>
      <c r="H90" s="127">
        <v>2010903</v>
      </c>
    </row>
    <row r="91" customHeight="1" spans="1:8">
      <c r="A91" s="101"/>
      <c r="B91" s="130" t="s">
        <v>265</v>
      </c>
      <c r="C91" s="71">
        <v>0</v>
      </c>
      <c r="D91" s="71">
        <v>0</v>
      </c>
      <c r="E91" s="71">
        <v>0</v>
      </c>
      <c r="F91" s="126">
        <f t="shared" si="2"/>
        <v>0</v>
      </c>
      <c r="G91" s="126">
        <f t="shared" si="3"/>
        <v>0</v>
      </c>
      <c r="H91" s="127">
        <v>2010905</v>
      </c>
    </row>
    <row r="92" customHeight="1" spans="1:8">
      <c r="A92" s="101"/>
      <c r="B92" s="130" t="s">
        <v>266</v>
      </c>
      <c r="C92" s="71">
        <v>0</v>
      </c>
      <c r="D92" s="71">
        <v>0</v>
      </c>
      <c r="E92" s="71">
        <v>0</v>
      </c>
      <c r="F92" s="126">
        <f t="shared" si="2"/>
        <v>0</v>
      </c>
      <c r="G92" s="126">
        <f t="shared" si="3"/>
        <v>0</v>
      </c>
      <c r="H92" s="127">
        <v>2010907</v>
      </c>
    </row>
    <row r="93" customHeight="1" spans="1:8">
      <c r="A93" s="101"/>
      <c r="B93" s="130" t="s">
        <v>254</v>
      </c>
      <c r="C93" s="71">
        <v>0</v>
      </c>
      <c r="D93" s="71">
        <v>0</v>
      </c>
      <c r="E93" s="71">
        <v>0</v>
      </c>
      <c r="F93" s="126">
        <f t="shared" si="2"/>
        <v>0</v>
      </c>
      <c r="G93" s="126">
        <f t="shared" si="3"/>
        <v>0</v>
      </c>
      <c r="H93" s="127">
        <v>2010908</v>
      </c>
    </row>
    <row r="94" customHeight="1" spans="1:8">
      <c r="A94" s="101"/>
      <c r="B94" s="130" t="s">
        <v>267</v>
      </c>
      <c r="C94" s="71">
        <v>0</v>
      </c>
      <c r="D94" s="71">
        <v>0</v>
      </c>
      <c r="E94" s="71">
        <v>0</v>
      </c>
      <c r="F94" s="126">
        <f t="shared" si="2"/>
        <v>0</v>
      </c>
      <c r="G94" s="126">
        <f t="shared" si="3"/>
        <v>0</v>
      </c>
      <c r="H94" s="127">
        <v>2010909</v>
      </c>
    </row>
    <row r="95" customHeight="1" spans="1:8">
      <c r="A95" s="101"/>
      <c r="B95" s="130" t="s">
        <v>268</v>
      </c>
      <c r="C95" s="71">
        <v>0</v>
      </c>
      <c r="D95" s="71">
        <v>0</v>
      </c>
      <c r="E95" s="71">
        <v>0</v>
      </c>
      <c r="F95" s="126">
        <f t="shared" si="2"/>
        <v>0</v>
      </c>
      <c r="G95" s="126">
        <f t="shared" si="3"/>
        <v>0</v>
      </c>
      <c r="H95" s="127">
        <v>2010910</v>
      </c>
    </row>
    <row r="96" customHeight="1" spans="1:8">
      <c r="A96" s="101"/>
      <c r="B96" s="130" t="s">
        <v>269</v>
      </c>
      <c r="C96" s="71">
        <v>0</v>
      </c>
      <c r="D96" s="71">
        <v>0</v>
      </c>
      <c r="E96" s="71">
        <v>0</v>
      </c>
      <c r="F96" s="126">
        <f t="shared" si="2"/>
        <v>0</v>
      </c>
      <c r="G96" s="126">
        <f t="shared" si="3"/>
        <v>0</v>
      </c>
      <c r="H96" s="127">
        <v>2010911</v>
      </c>
    </row>
    <row r="97" customHeight="1" spans="1:8">
      <c r="A97" s="101"/>
      <c r="B97" s="130" t="s">
        <v>270</v>
      </c>
      <c r="C97" s="71">
        <v>0</v>
      </c>
      <c r="D97" s="71">
        <v>0</v>
      </c>
      <c r="E97" s="71">
        <v>0</v>
      </c>
      <c r="F97" s="126">
        <f t="shared" si="2"/>
        <v>0</v>
      </c>
      <c r="G97" s="126">
        <f t="shared" si="3"/>
        <v>0</v>
      </c>
      <c r="H97" s="127">
        <v>2010912</v>
      </c>
    </row>
    <row r="98" customHeight="1" spans="1:8">
      <c r="A98" s="101"/>
      <c r="B98" s="130" t="s">
        <v>222</v>
      </c>
      <c r="C98" s="71">
        <v>0</v>
      </c>
      <c r="D98" s="71">
        <v>0</v>
      </c>
      <c r="E98" s="71">
        <v>0</v>
      </c>
      <c r="F98" s="126">
        <f t="shared" si="2"/>
        <v>0</v>
      </c>
      <c r="G98" s="126">
        <f t="shared" si="3"/>
        <v>0</v>
      </c>
      <c r="H98" s="127">
        <v>2010950</v>
      </c>
    </row>
    <row r="99" customHeight="1" spans="1:8">
      <c r="A99" s="101"/>
      <c r="B99" s="130" t="s">
        <v>271</v>
      </c>
      <c r="C99" s="71">
        <v>0</v>
      </c>
      <c r="D99" s="71">
        <v>0</v>
      </c>
      <c r="E99" s="71">
        <v>0</v>
      </c>
      <c r="F99" s="126">
        <f t="shared" si="2"/>
        <v>0</v>
      </c>
      <c r="G99" s="126">
        <f t="shared" si="3"/>
        <v>0</v>
      </c>
      <c r="H99" s="127">
        <v>2010999</v>
      </c>
    </row>
    <row r="100" customHeight="1" spans="1:8">
      <c r="A100" s="101"/>
      <c r="B100" s="130" t="s">
        <v>272</v>
      </c>
      <c r="C100" s="71">
        <v>812</v>
      </c>
      <c r="D100" s="71">
        <v>810</v>
      </c>
      <c r="E100" s="71">
        <v>728</v>
      </c>
      <c r="F100" s="126">
        <f t="shared" si="2"/>
        <v>0.896551724137931</v>
      </c>
      <c r="G100" s="126">
        <f t="shared" si="3"/>
        <v>0.898765432098765</v>
      </c>
      <c r="H100" s="127">
        <v>20113</v>
      </c>
    </row>
    <row r="101" customHeight="1" spans="1:8">
      <c r="A101" s="101"/>
      <c r="B101" s="130" t="s">
        <v>213</v>
      </c>
      <c r="C101" s="71">
        <v>760</v>
      </c>
      <c r="D101" s="71">
        <v>698</v>
      </c>
      <c r="E101" s="71">
        <v>678</v>
      </c>
      <c r="F101" s="126">
        <f t="shared" si="2"/>
        <v>0.892105263157895</v>
      </c>
      <c r="G101" s="126">
        <f t="shared" si="3"/>
        <v>0.97134670487106</v>
      </c>
      <c r="H101" s="127">
        <v>2011301</v>
      </c>
    </row>
    <row r="102" customHeight="1" spans="1:8">
      <c r="A102" s="101"/>
      <c r="B102" s="130" t="s">
        <v>214</v>
      </c>
      <c r="C102" s="71"/>
      <c r="D102" s="71">
        <v>0</v>
      </c>
      <c r="E102" s="71">
        <v>0</v>
      </c>
      <c r="F102" s="126">
        <f t="shared" si="2"/>
        <v>0</v>
      </c>
      <c r="G102" s="126">
        <f t="shared" si="3"/>
        <v>0</v>
      </c>
      <c r="H102" s="127">
        <v>2011302</v>
      </c>
    </row>
    <row r="103" customHeight="1" spans="1:8">
      <c r="A103" s="101"/>
      <c r="B103" s="130" t="s">
        <v>215</v>
      </c>
      <c r="C103" s="71"/>
      <c r="D103" s="71">
        <v>0</v>
      </c>
      <c r="E103" s="71">
        <v>0</v>
      </c>
      <c r="F103" s="126">
        <f t="shared" si="2"/>
        <v>0</v>
      </c>
      <c r="G103" s="126">
        <f t="shared" si="3"/>
        <v>0</v>
      </c>
      <c r="H103" s="127">
        <v>2011303</v>
      </c>
    </row>
    <row r="104" customHeight="1" spans="1:8">
      <c r="A104" s="101"/>
      <c r="B104" s="130" t="s">
        <v>273</v>
      </c>
      <c r="C104" s="71"/>
      <c r="D104" s="71">
        <v>0</v>
      </c>
      <c r="E104" s="71">
        <v>0</v>
      </c>
      <c r="F104" s="126">
        <f t="shared" si="2"/>
        <v>0</v>
      </c>
      <c r="G104" s="126">
        <f t="shared" si="3"/>
        <v>0</v>
      </c>
      <c r="H104" s="127">
        <v>2011304</v>
      </c>
    </row>
    <row r="105" customHeight="1" spans="1:8">
      <c r="A105" s="101"/>
      <c r="B105" s="130" t="s">
        <v>274</v>
      </c>
      <c r="C105" s="71"/>
      <c r="D105" s="71">
        <v>0</v>
      </c>
      <c r="E105" s="71">
        <v>0</v>
      </c>
      <c r="F105" s="126">
        <f t="shared" si="2"/>
        <v>0</v>
      </c>
      <c r="G105" s="126">
        <f t="shared" si="3"/>
        <v>0</v>
      </c>
      <c r="H105" s="127">
        <v>2011305</v>
      </c>
    </row>
    <row r="106" customHeight="1" spans="1:8">
      <c r="A106" s="101"/>
      <c r="B106" s="130" t="s">
        <v>275</v>
      </c>
      <c r="C106" s="71"/>
      <c r="D106" s="71">
        <v>0</v>
      </c>
      <c r="E106" s="71">
        <v>0</v>
      </c>
      <c r="F106" s="126">
        <f t="shared" si="2"/>
        <v>0</v>
      </c>
      <c r="G106" s="126">
        <f t="shared" si="3"/>
        <v>0</v>
      </c>
      <c r="H106" s="127">
        <v>2011306</v>
      </c>
    </row>
    <row r="107" customHeight="1" spans="1:8">
      <c r="A107" s="101"/>
      <c r="B107" s="130" t="s">
        <v>276</v>
      </c>
      <c r="C107" s="71"/>
      <c r="D107" s="71">
        <v>0</v>
      </c>
      <c r="E107" s="71">
        <v>0</v>
      </c>
      <c r="F107" s="126">
        <f t="shared" si="2"/>
        <v>0</v>
      </c>
      <c r="G107" s="126">
        <f t="shared" si="3"/>
        <v>0</v>
      </c>
      <c r="H107" s="127">
        <v>2011307</v>
      </c>
    </row>
    <row r="108" customHeight="1" spans="1:8">
      <c r="A108" s="101"/>
      <c r="B108" s="130" t="s">
        <v>277</v>
      </c>
      <c r="C108" s="71"/>
      <c r="D108" s="71">
        <v>0</v>
      </c>
      <c r="E108" s="71">
        <v>0</v>
      </c>
      <c r="F108" s="126">
        <f t="shared" si="2"/>
        <v>0</v>
      </c>
      <c r="G108" s="126">
        <f t="shared" si="3"/>
        <v>0</v>
      </c>
      <c r="H108" s="127">
        <v>2011308</v>
      </c>
    </row>
    <row r="109" customHeight="1" spans="1:8">
      <c r="A109" s="101"/>
      <c r="B109" s="130" t="s">
        <v>222</v>
      </c>
      <c r="C109" s="71"/>
      <c r="D109" s="71">
        <v>58</v>
      </c>
      <c r="E109" s="71">
        <v>0</v>
      </c>
      <c r="F109" s="126">
        <f t="shared" si="2"/>
        <v>0</v>
      </c>
      <c r="G109" s="126">
        <f t="shared" si="3"/>
        <v>0</v>
      </c>
      <c r="H109" s="127">
        <v>2011350</v>
      </c>
    </row>
    <row r="110" customHeight="1" spans="1:8">
      <c r="A110" s="101"/>
      <c r="B110" s="130" t="s">
        <v>278</v>
      </c>
      <c r="C110" s="71">
        <v>52</v>
      </c>
      <c r="D110" s="71">
        <v>54</v>
      </c>
      <c r="E110" s="71">
        <v>50</v>
      </c>
      <c r="F110" s="126">
        <f t="shared" si="2"/>
        <v>0.961538461538462</v>
      </c>
      <c r="G110" s="126">
        <f t="shared" si="3"/>
        <v>0.925925925925926</v>
      </c>
      <c r="H110" s="127">
        <v>2011399</v>
      </c>
    </row>
    <row r="111" customHeight="1" spans="1:8">
      <c r="A111" s="101"/>
      <c r="B111" s="130" t="s">
        <v>279</v>
      </c>
      <c r="C111" s="71">
        <v>0</v>
      </c>
      <c r="D111" s="71">
        <v>0</v>
      </c>
      <c r="E111" s="71">
        <v>8</v>
      </c>
      <c r="F111" s="126">
        <f t="shared" si="2"/>
        <v>0</v>
      </c>
      <c r="G111" s="126">
        <f t="shared" si="3"/>
        <v>0</v>
      </c>
      <c r="H111" s="127">
        <v>20114</v>
      </c>
    </row>
    <row r="112" customHeight="1" spans="1:8">
      <c r="A112" s="101"/>
      <c r="B112" s="130" t="s">
        <v>213</v>
      </c>
      <c r="C112" s="71">
        <v>0</v>
      </c>
      <c r="D112" s="71">
        <v>0</v>
      </c>
      <c r="E112" s="71">
        <v>0</v>
      </c>
      <c r="F112" s="126">
        <f t="shared" si="2"/>
        <v>0</v>
      </c>
      <c r="G112" s="126">
        <f t="shared" si="3"/>
        <v>0</v>
      </c>
      <c r="H112" s="127">
        <v>2011401</v>
      </c>
    </row>
    <row r="113" customHeight="1" spans="1:8">
      <c r="A113" s="101"/>
      <c r="B113" s="130" t="s">
        <v>214</v>
      </c>
      <c r="C113" s="71">
        <v>0</v>
      </c>
      <c r="D113" s="71">
        <v>0</v>
      </c>
      <c r="E113" s="71">
        <v>0</v>
      </c>
      <c r="F113" s="126">
        <f t="shared" si="2"/>
        <v>0</v>
      </c>
      <c r="G113" s="126">
        <f t="shared" si="3"/>
        <v>0</v>
      </c>
      <c r="H113" s="127">
        <v>2011402</v>
      </c>
    </row>
    <row r="114" customHeight="1" spans="1:8">
      <c r="A114" s="101"/>
      <c r="B114" s="130" t="s">
        <v>215</v>
      </c>
      <c r="C114" s="71">
        <v>0</v>
      </c>
      <c r="D114" s="71">
        <v>0</v>
      </c>
      <c r="E114" s="71">
        <v>0</v>
      </c>
      <c r="F114" s="126">
        <f t="shared" si="2"/>
        <v>0</v>
      </c>
      <c r="G114" s="126">
        <f t="shared" si="3"/>
        <v>0</v>
      </c>
      <c r="H114" s="127">
        <v>2011403</v>
      </c>
    </row>
    <row r="115" customHeight="1" spans="1:8">
      <c r="A115" s="101"/>
      <c r="B115" s="130" t="s">
        <v>280</v>
      </c>
      <c r="C115" s="71">
        <v>0</v>
      </c>
      <c r="D115" s="71">
        <v>0</v>
      </c>
      <c r="E115" s="71">
        <v>0</v>
      </c>
      <c r="F115" s="126">
        <f t="shared" si="2"/>
        <v>0</v>
      </c>
      <c r="G115" s="126">
        <f t="shared" si="3"/>
        <v>0</v>
      </c>
      <c r="H115" s="127">
        <v>2011404</v>
      </c>
    </row>
    <row r="116" customHeight="1" spans="1:8">
      <c r="A116" s="101"/>
      <c r="B116" s="130" t="s">
        <v>281</v>
      </c>
      <c r="C116" s="71">
        <v>0</v>
      </c>
      <c r="D116" s="71">
        <v>0</v>
      </c>
      <c r="E116" s="71">
        <v>0</v>
      </c>
      <c r="F116" s="126">
        <f t="shared" si="2"/>
        <v>0</v>
      </c>
      <c r="G116" s="126">
        <f t="shared" si="3"/>
        <v>0</v>
      </c>
      <c r="H116" s="127">
        <v>2011405</v>
      </c>
    </row>
    <row r="117" customHeight="1" spans="1:8">
      <c r="A117" s="101"/>
      <c r="B117" s="130" t="s">
        <v>282</v>
      </c>
      <c r="C117" s="71">
        <v>0</v>
      </c>
      <c r="D117" s="71">
        <v>0</v>
      </c>
      <c r="E117" s="71">
        <v>0</v>
      </c>
      <c r="F117" s="126">
        <f t="shared" si="2"/>
        <v>0</v>
      </c>
      <c r="G117" s="126">
        <f t="shared" si="3"/>
        <v>0</v>
      </c>
      <c r="H117" s="127">
        <v>2011408</v>
      </c>
    </row>
    <row r="118" customHeight="1" spans="1:8">
      <c r="A118" s="101"/>
      <c r="B118" s="130" t="s">
        <v>283</v>
      </c>
      <c r="C118" s="71">
        <v>0</v>
      </c>
      <c r="D118" s="71">
        <v>0</v>
      </c>
      <c r="E118" s="71">
        <v>8</v>
      </c>
      <c r="F118" s="126">
        <f t="shared" si="2"/>
        <v>0</v>
      </c>
      <c r="G118" s="126">
        <f t="shared" si="3"/>
        <v>0</v>
      </c>
      <c r="H118" s="127">
        <v>2011409</v>
      </c>
    </row>
    <row r="119" customHeight="1" spans="1:8">
      <c r="A119" s="101"/>
      <c r="B119" s="130" t="s">
        <v>284</v>
      </c>
      <c r="C119" s="71">
        <v>0</v>
      </c>
      <c r="D119" s="71">
        <v>0</v>
      </c>
      <c r="E119" s="71">
        <v>0</v>
      </c>
      <c r="F119" s="126">
        <f t="shared" si="2"/>
        <v>0</v>
      </c>
      <c r="G119" s="126">
        <f t="shared" si="3"/>
        <v>0</v>
      </c>
      <c r="H119" s="127">
        <v>2011410</v>
      </c>
    </row>
    <row r="120" customHeight="1" spans="1:8">
      <c r="A120" s="101"/>
      <c r="B120" s="130" t="s">
        <v>285</v>
      </c>
      <c r="C120" s="71">
        <v>0</v>
      </c>
      <c r="D120" s="71">
        <v>0</v>
      </c>
      <c r="E120" s="71">
        <v>0</v>
      </c>
      <c r="F120" s="126">
        <f t="shared" si="2"/>
        <v>0</v>
      </c>
      <c r="G120" s="126">
        <f t="shared" si="3"/>
        <v>0</v>
      </c>
      <c r="H120" s="127">
        <v>2011411</v>
      </c>
    </row>
    <row r="121" customHeight="1" spans="1:8">
      <c r="A121" s="101"/>
      <c r="B121" s="130" t="s">
        <v>222</v>
      </c>
      <c r="C121" s="71">
        <v>0</v>
      </c>
      <c r="D121" s="71">
        <v>0</v>
      </c>
      <c r="E121" s="71">
        <v>0</v>
      </c>
      <c r="F121" s="126">
        <f t="shared" si="2"/>
        <v>0</v>
      </c>
      <c r="G121" s="126">
        <f t="shared" si="3"/>
        <v>0</v>
      </c>
      <c r="H121" s="127">
        <v>2011450</v>
      </c>
    </row>
    <row r="122" customHeight="1" spans="1:8">
      <c r="A122" s="101"/>
      <c r="B122" s="130" t="s">
        <v>286</v>
      </c>
      <c r="C122" s="71">
        <v>0</v>
      </c>
      <c r="D122" s="71">
        <v>0</v>
      </c>
      <c r="E122" s="71">
        <v>0</v>
      </c>
      <c r="F122" s="126">
        <f t="shared" si="2"/>
        <v>0</v>
      </c>
      <c r="G122" s="126">
        <f t="shared" si="3"/>
        <v>0</v>
      </c>
      <c r="H122" s="127">
        <v>2011499</v>
      </c>
    </row>
    <row r="123" customHeight="1" spans="1:8">
      <c r="A123" s="101"/>
      <c r="B123" s="130" t="s">
        <v>287</v>
      </c>
      <c r="C123" s="71">
        <v>186</v>
      </c>
      <c r="D123" s="71">
        <v>183</v>
      </c>
      <c r="E123" s="71">
        <v>186</v>
      </c>
      <c r="F123" s="126">
        <f t="shared" si="2"/>
        <v>1</v>
      </c>
      <c r="G123" s="126">
        <f t="shared" si="3"/>
        <v>1.01639344262295</v>
      </c>
      <c r="H123" s="127">
        <v>20123</v>
      </c>
    </row>
    <row r="124" customHeight="1" spans="1:8">
      <c r="A124" s="101"/>
      <c r="B124" s="130" t="s">
        <v>213</v>
      </c>
      <c r="C124" s="158">
        <v>179</v>
      </c>
      <c r="D124" s="71">
        <v>178</v>
      </c>
      <c r="E124" s="71">
        <v>180</v>
      </c>
      <c r="F124" s="126">
        <f t="shared" si="2"/>
        <v>1.00558659217877</v>
      </c>
      <c r="G124" s="126">
        <f t="shared" si="3"/>
        <v>1.01123595505618</v>
      </c>
      <c r="H124" s="127">
        <v>2012301</v>
      </c>
    </row>
    <row r="125" customHeight="1" spans="1:8">
      <c r="A125" s="101"/>
      <c r="B125" s="130" t="s">
        <v>214</v>
      </c>
      <c r="C125" s="158"/>
      <c r="D125" s="71">
        <v>0</v>
      </c>
      <c r="E125" s="71">
        <v>0</v>
      </c>
      <c r="F125" s="126">
        <f t="shared" si="2"/>
        <v>0</v>
      </c>
      <c r="G125" s="126">
        <f t="shared" si="3"/>
        <v>0</v>
      </c>
      <c r="H125" s="127">
        <v>2012302</v>
      </c>
    </row>
    <row r="126" customHeight="1" spans="1:8">
      <c r="A126" s="101"/>
      <c r="B126" s="130" t="s">
        <v>215</v>
      </c>
      <c r="C126" s="158"/>
      <c r="D126" s="71">
        <v>0</v>
      </c>
      <c r="E126" s="71">
        <v>0</v>
      </c>
      <c r="F126" s="126">
        <f t="shared" si="2"/>
        <v>0</v>
      </c>
      <c r="G126" s="126">
        <f t="shared" si="3"/>
        <v>0</v>
      </c>
      <c r="H126" s="127">
        <v>2012303</v>
      </c>
    </row>
    <row r="127" customHeight="1" spans="1:8">
      <c r="A127" s="101"/>
      <c r="B127" s="130" t="s">
        <v>288</v>
      </c>
      <c r="C127" s="158">
        <v>7</v>
      </c>
      <c r="D127" s="71">
        <v>5</v>
      </c>
      <c r="E127" s="71">
        <v>6</v>
      </c>
      <c r="F127" s="126">
        <f t="shared" si="2"/>
        <v>0.857142857142857</v>
      </c>
      <c r="G127" s="126">
        <f t="shared" si="3"/>
        <v>1.2</v>
      </c>
      <c r="H127" s="127">
        <v>2012304</v>
      </c>
    </row>
    <row r="128" customHeight="1" spans="1:8">
      <c r="A128" s="101"/>
      <c r="B128" s="130" t="s">
        <v>222</v>
      </c>
      <c r="C128" s="158"/>
      <c r="D128" s="71">
        <v>0</v>
      </c>
      <c r="E128" s="71">
        <v>0</v>
      </c>
      <c r="F128" s="126">
        <f t="shared" si="2"/>
        <v>0</v>
      </c>
      <c r="G128" s="126">
        <f t="shared" si="3"/>
        <v>0</v>
      </c>
      <c r="H128" s="127">
        <v>2012350</v>
      </c>
    </row>
    <row r="129" customHeight="1" spans="1:8">
      <c r="A129" s="101"/>
      <c r="B129" s="130" t="s">
        <v>289</v>
      </c>
      <c r="C129" s="158"/>
      <c r="D129" s="71">
        <v>0</v>
      </c>
      <c r="E129" s="71">
        <v>0</v>
      </c>
      <c r="F129" s="126">
        <f t="shared" si="2"/>
        <v>0</v>
      </c>
      <c r="G129" s="126">
        <f t="shared" si="3"/>
        <v>0</v>
      </c>
      <c r="H129" s="127">
        <v>2012399</v>
      </c>
    </row>
    <row r="130" customHeight="1" spans="1:8">
      <c r="A130" s="101"/>
      <c r="B130" s="130" t="s">
        <v>290</v>
      </c>
      <c r="C130" s="71">
        <v>102</v>
      </c>
      <c r="D130" s="71">
        <v>110</v>
      </c>
      <c r="E130" s="71">
        <v>123</v>
      </c>
      <c r="F130" s="126">
        <f t="shared" si="2"/>
        <v>1.20588235294118</v>
      </c>
      <c r="G130" s="126">
        <f t="shared" si="3"/>
        <v>1.11818181818182</v>
      </c>
      <c r="H130" s="127">
        <v>20126</v>
      </c>
    </row>
    <row r="131" customHeight="1" spans="1:8">
      <c r="A131" s="101"/>
      <c r="B131" s="130" t="s">
        <v>213</v>
      </c>
      <c r="C131" s="71">
        <v>101</v>
      </c>
      <c r="D131" s="71">
        <v>100</v>
      </c>
      <c r="E131" s="71">
        <v>103</v>
      </c>
      <c r="F131" s="126">
        <f t="shared" si="2"/>
        <v>1.01980198019802</v>
      </c>
      <c r="G131" s="126">
        <f t="shared" si="3"/>
        <v>1.03</v>
      </c>
      <c r="H131" s="127">
        <v>2012601</v>
      </c>
    </row>
    <row r="132" customHeight="1" spans="1:8">
      <c r="A132" s="101"/>
      <c r="B132" s="130" t="s">
        <v>214</v>
      </c>
      <c r="C132" s="71"/>
      <c r="D132" s="71">
        <v>0</v>
      </c>
      <c r="E132" s="71">
        <v>0</v>
      </c>
      <c r="F132" s="126">
        <f t="shared" ref="F132:F195" si="4">IF(C132=0,0,E132/C132)</f>
        <v>0</v>
      </c>
      <c r="G132" s="126">
        <f t="shared" ref="G132:G195" si="5">IF(D132=0,0,E132/D132)</f>
        <v>0</v>
      </c>
      <c r="H132" s="127">
        <v>2012602</v>
      </c>
    </row>
    <row r="133" customHeight="1" spans="1:8">
      <c r="A133" s="101"/>
      <c r="B133" s="130" t="s">
        <v>215</v>
      </c>
      <c r="C133" s="71"/>
      <c r="D133" s="71">
        <v>0</v>
      </c>
      <c r="E133" s="71">
        <v>0</v>
      </c>
      <c r="F133" s="126">
        <f t="shared" si="4"/>
        <v>0</v>
      </c>
      <c r="G133" s="126">
        <f t="shared" si="5"/>
        <v>0</v>
      </c>
      <c r="H133" s="127">
        <v>2012603</v>
      </c>
    </row>
    <row r="134" customHeight="1" spans="1:8">
      <c r="A134" s="101"/>
      <c r="B134" s="130" t="s">
        <v>291</v>
      </c>
      <c r="C134" s="71"/>
      <c r="D134" s="71">
        <v>0</v>
      </c>
      <c r="E134" s="71">
        <v>0</v>
      </c>
      <c r="F134" s="126">
        <f t="shared" si="4"/>
        <v>0</v>
      </c>
      <c r="G134" s="126">
        <f t="shared" si="5"/>
        <v>0</v>
      </c>
      <c r="H134" s="127">
        <v>2012604</v>
      </c>
    </row>
    <row r="135" customHeight="1" spans="1:8">
      <c r="A135" s="101"/>
      <c r="B135" s="130" t="s">
        <v>292</v>
      </c>
      <c r="C135" s="71">
        <v>1</v>
      </c>
      <c r="D135" s="71">
        <v>10</v>
      </c>
      <c r="E135" s="71">
        <v>20</v>
      </c>
      <c r="F135" s="126">
        <f t="shared" si="4"/>
        <v>20</v>
      </c>
      <c r="G135" s="126">
        <f t="shared" si="5"/>
        <v>2</v>
      </c>
      <c r="H135" s="127">
        <v>2012699</v>
      </c>
    </row>
    <row r="136" customHeight="1" spans="1:8">
      <c r="A136" s="101"/>
      <c r="B136" s="130" t="s">
        <v>293</v>
      </c>
      <c r="C136" s="71">
        <v>107</v>
      </c>
      <c r="D136" s="71">
        <v>100</v>
      </c>
      <c r="E136" s="71">
        <v>109</v>
      </c>
      <c r="F136" s="126">
        <f t="shared" si="4"/>
        <v>1.01869158878505</v>
      </c>
      <c r="G136" s="126">
        <f t="shared" si="5"/>
        <v>1.09</v>
      </c>
      <c r="H136" s="127">
        <v>20128</v>
      </c>
    </row>
    <row r="137" customHeight="1" spans="1:8">
      <c r="A137" s="101"/>
      <c r="B137" s="130" t="s">
        <v>213</v>
      </c>
      <c r="C137" s="71">
        <v>97</v>
      </c>
      <c r="D137" s="71">
        <v>96</v>
      </c>
      <c r="E137" s="71">
        <v>100</v>
      </c>
      <c r="F137" s="126">
        <f t="shared" si="4"/>
        <v>1.03092783505155</v>
      </c>
      <c r="G137" s="126">
        <f t="shared" si="5"/>
        <v>1.04166666666667</v>
      </c>
      <c r="H137" s="127">
        <v>2012801</v>
      </c>
    </row>
    <row r="138" customHeight="1" spans="1:8">
      <c r="A138" s="101"/>
      <c r="B138" s="130" t="s">
        <v>214</v>
      </c>
      <c r="C138" s="71"/>
      <c r="D138" s="71">
        <v>0</v>
      </c>
      <c r="E138" s="71">
        <v>0</v>
      </c>
      <c r="F138" s="126">
        <f t="shared" si="4"/>
        <v>0</v>
      </c>
      <c r="G138" s="126">
        <f t="shared" si="5"/>
        <v>0</v>
      </c>
      <c r="H138" s="127">
        <v>2012802</v>
      </c>
    </row>
    <row r="139" customHeight="1" spans="1:8">
      <c r="A139" s="101"/>
      <c r="B139" s="130" t="s">
        <v>215</v>
      </c>
      <c r="C139" s="71"/>
      <c r="D139" s="71">
        <v>0</v>
      </c>
      <c r="E139" s="71">
        <v>0</v>
      </c>
      <c r="F139" s="126">
        <f t="shared" si="4"/>
        <v>0</v>
      </c>
      <c r="G139" s="126">
        <f t="shared" si="5"/>
        <v>0</v>
      </c>
      <c r="H139" s="127">
        <v>2012803</v>
      </c>
    </row>
    <row r="140" customHeight="1" spans="1:8">
      <c r="A140" s="101"/>
      <c r="B140" s="130" t="s">
        <v>227</v>
      </c>
      <c r="C140" s="71"/>
      <c r="D140" s="71">
        <v>0</v>
      </c>
      <c r="E140" s="71">
        <v>0</v>
      </c>
      <c r="F140" s="126">
        <f t="shared" si="4"/>
        <v>0</v>
      </c>
      <c r="G140" s="126">
        <f t="shared" si="5"/>
        <v>0</v>
      </c>
      <c r="H140" s="127">
        <v>2012804</v>
      </c>
    </row>
    <row r="141" customHeight="1" spans="1:8">
      <c r="A141" s="101"/>
      <c r="B141" s="130" t="s">
        <v>222</v>
      </c>
      <c r="C141" s="71"/>
      <c r="D141" s="71">
        <v>0</v>
      </c>
      <c r="E141" s="71">
        <v>0</v>
      </c>
      <c r="F141" s="126">
        <f t="shared" si="4"/>
        <v>0</v>
      </c>
      <c r="G141" s="126">
        <f t="shared" si="5"/>
        <v>0</v>
      </c>
      <c r="H141" s="127">
        <v>2012850</v>
      </c>
    </row>
    <row r="142" customHeight="1" spans="1:8">
      <c r="A142" s="101"/>
      <c r="B142" s="130" t="s">
        <v>294</v>
      </c>
      <c r="C142" s="71">
        <v>10</v>
      </c>
      <c r="D142" s="71">
        <v>4</v>
      </c>
      <c r="E142" s="71">
        <v>9</v>
      </c>
      <c r="F142" s="126">
        <f t="shared" si="4"/>
        <v>0.9</v>
      </c>
      <c r="G142" s="126">
        <f t="shared" si="5"/>
        <v>2.25</v>
      </c>
      <c r="H142" s="127">
        <v>2012899</v>
      </c>
    </row>
    <row r="143" customHeight="1" spans="1:8">
      <c r="A143" s="101"/>
      <c r="B143" s="130" t="s">
        <v>295</v>
      </c>
      <c r="C143" s="71">
        <v>740</v>
      </c>
      <c r="D143" s="71">
        <v>698</v>
      </c>
      <c r="E143" s="71">
        <v>734</v>
      </c>
      <c r="F143" s="126">
        <f t="shared" si="4"/>
        <v>0.991891891891892</v>
      </c>
      <c r="G143" s="126">
        <f t="shared" si="5"/>
        <v>1.05157593123209</v>
      </c>
      <c r="H143" s="127">
        <v>20129</v>
      </c>
    </row>
    <row r="144" customHeight="1" spans="1:8">
      <c r="A144" s="101"/>
      <c r="B144" s="130" t="s">
        <v>213</v>
      </c>
      <c r="C144" s="158">
        <v>506</v>
      </c>
      <c r="D144" s="71">
        <v>474</v>
      </c>
      <c r="E144" s="71">
        <v>506</v>
      </c>
      <c r="F144" s="126">
        <f t="shared" si="4"/>
        <v>1</v>
      </c>
      <c r="G144" s="126">
        <f t="shared" si="5"/>
        <v>1.06751054852321</v>
      </c>
      <c r="H144" s="127">
        <v>2012901</v>
      </c>
    </row>
    <row r="145" customHeight="1" spans="1:8">
      <c r="A145" s="101"/>
      <c r="B145" s="130" t="s">
        <v>214</v>
      </c>
      <c r="C145" s="158">
        <v>128</v>
      </c>
      <c r="D145" s="71">
        <v>86</v>
      </c>
      <c r="E145" s="71">
        <v>73</v>
      </c>
      <c r="F145" s="126">
        <f t="shared" si="4"/>
        <v>0.5703125</v>
      </c>
      <c r="G145" s="126">
        <f t="shared" si="5"/>
        <v>0.848837209302326</v>
      </c>
      <c r="H145" s="127">
        <v>2012902</v>
      </c>
    </row>
    <row r="146" customHeight="1" spans="1:8">
      <c r="A146" s="101"/>
      <c r="B146" s="130" t="s">
        <v>215</v>
      </c>
      <c r="C146" s="158"/>
      <c r="D146" s="71">
        <v>0</v>
      </c>
      <c r="E146" s="71">
        <v>0</v>
      </c>
      <c r="F146" s="126">
        <f t="shared" si="4"/>
        <v>0</v>
      </c>
      <c r="G146" s="126">
        <f t="shared" si="5"/>
        <v>0</v>
      </c>
      <c r="H146" s="127">
        <v>2012903</v>
      </c>
    </row>
    <row r="147" customHeight="1" spans="1:8">
      <c r="A147" s="101"/>
      <c r="B147" s="130" t="s">
        <v>296</v>
      </c>
      <c r="C147" s="158"/>
      <c r="D147" s="71">
        <v>0</v>
      </c>
      <c r="E147" s="71">
        <v>0</v>
      </c>
      <c r="F147" s="126">
        <f t="shared" si="4"/>
        <v>0</v>
      </c>
      <c r="G147" s="126">
        <f t="shared" si="5"/>
        <v>0</v>
      </c>
      <c r="H147" s="127">
        <v>2012906</v>
      </c>
    </row>
    <row r="148" customHeight="1" spans="1:8">
      <c r="A148" s="101"/>
      <c r="B148" s="130" t="s">
        <v>222</v>
      </c>
      <c r="C148" s="158"/>
      <c r="D148" s="71">
        <v>0</v>
      </c>
      <c r="E148" s="71">
        <v>0</v>
      </c>
      <c r="F148" s="126">
        <f t="shared" si="4"/>
        <v>0</v>
      </c>
      <c r="G148" s="126">
        <f t="shared" si="5"/>
        <v>0</v>
      </c>
      <c r="H148" s="127">
        <v>2012950</v>
      </c>
    </row>
    <row r="149" customHeight="1" spans="1:8">
      <c r="A149" s="101"/>
      <c r="B149" s="130" t="s">
        <v>297</v>
      </c>
      <c r="C149" s="158">
        <v>106</v>
      </c>
      <c r="D149" s="71">
        <v>138</v>
      </c>
      <c r="E149" s="71">
        <v>155</v>
      </c>
      <c r="F149" s="126">
        <f t="shared" si="4"/>
        <v>1.4622641509434</v>
      </c>
      <c r="G149" s="126">
        <f t="shared" si="5"/>
        <v>1.1231884057971</v>
      </c>
      <c r="H149" s="127">
        <v>2012999</v>
      </c>
    </row>
    <row r="150" customHeight="1" spans="1:8">
      <c r="A150" s="101"/>
      <c r="B150" s="130" t="s">
        <v>298</v>
      </c>
      <c r="C150" s="71">
        <v>1584</v>
      </c>
      <c r="D150" s="71">
        <v>1708</v>
      </c>
      <c r="E150" s="71">
        <v>1310</v>
      </c>
      <c r="F150" s="126">
        <f t="shared" si="4"/>
        <v>0.827020202020202</v>
      </c>
      <c r="G150" s="126">
        <f t="shared" si="5"/>
        <v>0.766978922716628</v>
      </c>
      <c r="H150" s="127">
        <v>20131</v>
      </c>
    </row>
    <row r="151" customHeight="1" spans="1:8">
      <c r="A151" s="101"/>
      <c r="B151" s="130" t="s">
        <v>213</v>
      </c>
      <c r="C151" s="71">
        <v>1237</v>
      </c>
      <c r="D151" s="71">
        <v>1265</v>
      </c>
      <c r="E151" s="71">
        <v>1196</v>
      </c>
      <c r="F151" s="126">
        <f t="shared" si="4"/>
        <v>0.966855295068715</v>
      </c>
      <c r="G151" s="126">
        <f t="shared" si="5"/>
        <v>0.945454545454545</v>
      </c>
      <c r="H151" s="127">
        <v>2013101</v>
      </c>
    </row>
    <row r="152" customHeight="1" spans="1:8">
      <c r="A152" s="101"/>
      <c r="B152" s="130" t="s">
        <v>214</v>
      </c>
      <c r="C152" s="71"/>
      <c r="D152" s="71">
        <v>0</v>
      </c>
      <c r="E152" s="71">
        <v>0</v>
      </c>
      <c r="F152" s="126">
        <f t="shared" si="4"/>
        <v>0</v>
      </c>
      <c r="G152" s="126">
        <f t="shared" si="5"/>
        <v>0</v>
      </c>
      <c r="H152" s="127">
        <v>2013102</v>
      </c>
    </row>
    <row r="153" customHeight="1" spans="1:8">
      <c r="A153" s="101"/>
      <c r="B153" s="130" t="s">
        <v>215</v>
      </c>
      <c r="C153" s="71"/>
      <c r="D153" s="71">
        <v>0</v>
      </c>
      <c r="E153" s="71">
        <v>0</v>
      </c>
      <c r="F153" s="126">
        <f t="shared" si="4"/>
        <v>0</v>
      </c>
      <c r="G153" s="126">
        <f t="shared" si="5"/>
        <v>0</v>
      </c>
      <c r="H153" s="127">
        <v>2013103</v>
      </c>
    </row>
    <row r="154" customHeight="1" spans="1:8">
      <c r="A154" s="101"/>
      <c r="B154" s="130" t="s">
        <v>299</v>
      </c>
      <c r="C154" s="71">
        <v>70</v>
      </c>
      <c r="D154" s="71">
        <v>70</v>
      </c>
      <c r="E154" s="71">
        <v>0</v>
      </c>
      <c r="F154" s="126">
        <f t="shared" si="4"/>
        <v>0</v>
      </c>
      <c r="G154" s="126">
        <f t="shared" si="5"/>
        <v>0</v>
      </c>
      <c r="H154" s="127">
        <v>2013105</v>
      </c>
    </row>
    <row r="155" customHeight="1" spans="1:8">
      <c r="A155" s="101"/>
      <c r="B155" s="130" t="s">
        <v>222</v>
      </c>
      <c r="C155" s="71"/>
      <c r="D155" s="71">
        <v>0</v>
      </c>
      <c r="E155" s="71">
        <v>0</v>
      </c>
      <c r="F155" s="126">
        <f t="shared" si="4"/>
        <v>0</v>
      </c>
      <c r="G155" s="126">
        <f t="shared" si="5"/>
        <v>0</v>
      </c>
      <c r="H155" s="127">
        <v>2013150</v>
      </c>
    </row>
    <row r="156" customHeight="1" spans="1:8">
      <c r="A156" s="101"/>
      <c r="B156" s="130" t="s">
        <v>300</v>
      </c>
      <c r="C156" s="71">
        <v>277</v>
      </c>
      <c r="D156" s="71">
        <v>373</v>
      </c>
      <c r="E156" s="71">
        <v>114</v>
      </c>
      <c r="F156" s="126">
        <f t="shared" si="4"/>
        <v>0.411552346570397</v>
      </c>
      <c r="G156" s="126">
        <f t="shared" si="5"/>
        <v>0.305630026809651</v>
      </c>
      <c r="H156" s="127">
        <v>2013199</v>
      </c>
    </row>
    <row r="157" customHeight="1" spans="1:8">
      <c r="A157" s="101"/>
      <c r="B157" s="130" t="s">
        <v>301</v>
      </c>
      <c r="C157" s="71">
        <v>783</v>
      </c>
      <c r="D157" s="71">
        <v>649</v>
      </c>
      <c r="E157" s="71">
        <v>745</v>
      </c>
      <c r="F157" s="126">
        <f t="shared" si="4"/>
        <v>0.9514687100894</v>
      </c>
      <c r="G157" s="126">
        <f t="shared" si="5"/>
        <v>1.14791987673344</v>
      </c>
      <c r="H157" s="127">
        <v>20132</v>
      </c>
    </row>
    <row r="158" customHeight="1" spans="1:8">
      <c r="A158" s="101"/>
      <c r="B158" s="130" t="s">
        <v>213</v>
      </c>
      <c r="C158" s="71">
        <v>369</v>
      </c>
      <c r="D158" s="71">
        <v>365</v>
      </c>
      <c r="E158" s="71">
        <v>372</v>
      </c>
      <c r="F158" s="126">
        <f t="shared" si="4"/>
        <v>1.00813008130081</v>
      </c>
      <c r="G158" s="126">
        <f t="shared" si="5"/>
        <v>1.01917808219178</v>
      </c>
      <c r="H158" s="127">
        <v>2013201</v>
      </c>
    </row>
    <row r="159" customHeight="1" spans="1:8">
      <c r="A159" s="101"/>
      <c r="B159" s="130" t="s">
        <v>214</v>
      </c>
      <c r="C159" s="71">
        <v>240</v>
      </c>
      <c r="D159" s="71">
        <v>1</v>
      </c>
      <c r="E159" s="71">
        <v>189</v>
      </c>
      <c r="F159" s="126">
        <f t="shared" si="4"/>
        <v>0.7875</v>
      </c>
      <c r="G159" s="126">
        <f t="shared" si="5"/>
        <v>189</v>
      </c>
      <c r="H159" s="127">
        <v>2013202</v>
      </c>
    </row>
    <row r="160" customHeight="1" spans="1:8">
      <c r="A160" s="101"/>
      <c r="B160" s="130" t="s">
        <v>215</v>
      </c>
      <c r="C160" s="71"/>
      <c r="D160" s="71">
        <v>0</v>
      </c>
      <c r="E160" s="71">
        <v>0</v>
      </c>
      <c r="F160" s="126">
        <f t="shared" si="4"/>
        <v>0</v>
      </c>
      <c r="G160" s="126">
        <f t="shared" si="5"/>
        <v>0</v>
      </c>
      <c r="H160" s="127">
        <v>2013203</v>
      </c>
    </row>
    <row r="161" customHeight="1" spans="1:8">
      <c r="A161" s="101"/>
      <c r="B161" s="130" t="s">
        <v>302</v>
      </c>
      <c r="C161" s="71"/>
      <c r="D161" s="71">
        <v>0</v>
      </c>
      <c r="E161" s="71">
        <v>0</v>
      </c>
      <c r="F161" s="126">
        <f t="shared" si="4"/>
        <v>0</v>
      </c>
      <c r="G161" s="126">
        <f t="shared" si="5"/>
        <v>0</v>
      </c>
      <c r="H161" s="127">
        <v>2013204</v>
      </c>
    </row>
    <row r="162" customHeight="1" spans="1:8">
      <c r="A162" s="101"/>
      <c r="B162" s="130" t="s">
        <v>222</v>
      </c>
      <c r="C162" s="71"/>
      <c r="D162" s="71">
        <v>0</v>
      </c>
      <c r="E162" s="71">
        <v>0</v>
      </c>
      <c r="F162" s="126">
        <f t="shared" si="4"/>
        <v>0</v>
      </c>
      <c r="G162" s="126">
        <f t="shared" si="5"/>
        <v>0</v>
      </c>
      <c r="H162" s="127">
        <v>2013250</v>
      </c>
    </row>
    <row r="163" customHeight="1" spans="1:8">
      <c r="A163" s="101"/>
      <c r="B163" s="130" t="s">
        <v>303</v>
      </c>
      <c r="C163" s="71">
        <v>174</v>
      </c>
      <c r="D163" s="71">
        <v>283</v>
      </c>
      <c r="E163" s="71">
        <v>184</v>
      </c>
      <c r="F163" s="126">
        <f t="shared" si="4"/>
        <v>1.05747126436782</v>
      </c>
      <c r="G163" s="126">
        <f t="shared" si="5"/>
        <v>0.65017667844523</v>
      </c>
      <c r="H163" s="127">
        <v>2013299</v>
      </c>
    </row>
    <row r="164" customHeight="1" spans="1:8">
      <c r="A164" s="101"/>
      <c r="B164" s="130" t="s">
        <v>304</v>
      </c>
      <c r="C164" s="71">
        <v>550</v>
      </c>
      <c r="D164" s="71">
        <v>627</v>
      </c>
      <c r="E164" s="71">
        <v>539</v>
      </c>
      <c r="F164" s="126">
        <f t="shared" si="4"/>
        <v>0.98</v>
      </c>
      <c r="G164" s="126">
        <f t="shared" si="5"/>
        <v>0.859649122807018</v>
      </c>
      <c r="H164" s="127">
        <v>20133</v>
      </c>
    </row>
    <row r="165" customHeight="1" spans="1:8">
      <c r="A165" s="101"/>
      <c r="B165" s="130" t="s">
        <v>213</v>
      </c>
      <c r="C165" s="71">
        <v>484</v>
      </c>
      <c r="D165" s="71">
        <v>480</v>
      </c>
      <c r="E165" s="71">
        <v>445</v>
      </c>
      <c r="F165" s="126">
        <f t="shared" si="4"/>
        <v>0.919421487603306</v>
      </c>
      <c r="G165" s="126">
        <f t="shared" si="5"/>
        <v>0.927083333333333</v>
      </c>
      <c r="H165" s="127">
        <v>2013301</v>
      </c>
    </row>
    <row r="166" customHeight="1" spans="1:8">
      <c r="A166" s="101"/>
      <c r="B166" s="130" t="s">
        <v>214</v>
      </c>
      <c r="C166" s="71"/>
      <c r="D166" s="71">
        <v>16</v>
      </c>
      <c r="E166" s="71">
        <v>8</v>
      </c>
      <c r="F166" s="126">
        <f t="shared" si="4"/>
        <v>0</v>
      </c>
      <c r="G166" s="126">
        <f t="shared" si="5"/>
        <v>0.5</v>
      </c>
      <c r="H166" s="127">
        <v>2013302</v>
      </c>
    </row>
    <row r="167" customHeight="1" spans="1:8">
      <c r="A167" s="101"/>
      <c r="B167" s="130" t="s">
        <v>215</v>
      </c>
      <c r="C167" s="71"/>
      <c r="D167" s="71">
        <v>0</v>
      </c>
      <c r="E167" s="71">
        <v>0</v>
      </c>
      <c r="F167" s="126">
        <f t="shared" si="4"/>
        <v>0</v>
      </c>
      <c r="G167" s="126">
        <f t="shared" si="5"/>
        <v>0</v>
      </c>
      <c r="H167" s="127">
        <v>2013303</v>
      </c>
    </row>
    <row r="168" customHeight="1" spans="1:8">
      <c r="A168" s="101"/>
      <c r="B168" s="130" t="s">
        <v>305</v>
      </c>
      <c r="C168" s="71"/>
      <c r="D168" s="71">
        <v>21</v>
      </c>
      <c r="E168" s="71">
        <v>0</v>
      </c>
      <c r="F168" s="126">
        <f t="shared" si="4"/>
        <v>0</v>
      </c>
      <c r="G168" s="126">
        <f t="shared" si="5"/>
        <v>0</v>
      </c>
      <c r="H168" s="127">
        <v>2013304</v>
      </c>
    </row>
    <row r="169" customHeight="1" spans="1:8">
      <c r="A169" s="101"/>
      <c r="B169" s="130" t="s">
        <v>222</v>
      </c>
      <c r="C169" s="71"/>
      <c r="D169" s="71">
        <v>0</v>
      </c>
      <c r="E169" s="71">
        <v>0</v>
      </c>
      <c r="F169" s="126">
        <f t="shared" si="4"/>
        <v>0</v>
      </c>
      <c r="G169" s="126">
        <f t="shared" si="5"/>
        <v>0</v>
      </c>
      <c r="H169" s="127">
        <v>2013350</v>
      </c>
    </row>
    <row r="170" customHeight="1" spans="1:8">
      <c r="A170" s="101"/>
      <c r="B170" s="130" t="s">
        <v>306</v>
      </c>
      <c r="C170" s="71">
        <v>66</v>
      </c>
      <c r="D170" s="71">
        <v>110</v>
      </c>
      <c r="E170" s="71">
        <v>86</v>
      </c>
      <c r="F170" s="126">
        <f t="shared" si="4"/>
        <v>1.3030303030303</v>
      </c>
      <c r="G170" s="126">
        <f t="shared" si="5"/>
        <v>0.781818181818182</v>
      </c>
      <c r="H170" s="127">
        <v>2013399</v>
      </c>
    </row>
    <row r="171" customHeight="1" spans="1:8">
      <c r="A171" s="101"/>
      <c r="B171" s="130" t="s">
        <v>307</v>
      </c>
      <c r="C171" s="71">
        <v>217</v>
      </c>
      <c r="D171" s="71">
        <v>195</v>
      </c>
      <c r="E171" s="71">
        <v>214</v>
      </c>
      <c r="F171" s="126">
        <f t="shared" si="4"/>
        <v>0.986175115207373</v>
      </c>
      <c r="G171" s="126">
        <f t="shared" si="5"/>
        <v>1.0974358974359</v>
      </c>
      <c r="H171" s="127">
        <v>20134</v>
      </c>
    </row>
    <row r="172" customHeight="1" spans="1:8">
      <c r="A172" s="101"/>
      <c r="B172" s="130" t="s">
        <v>213</v>
      </c>
      <c r="C172" s="71">
        <v>125</v>
      </c>
      <c r="D172" s="71">
        <v>123</v>
      </c>
      <c r="E172" s="71">
        <v>127</v>
      </c>
      <c r="F172" s="126">
        <f t="shared" si="4"/>
        <v>1.016</v>
      </c>
      <c r="G172" s="126">
        <f t="shared" si="5"/>
        <v>1.03252032520325</v>
      </c>
      <c r="H172" s="127">
        <v>2013401</v>
      </c>
    </row>
    <row r="173" customHeight="1" spans="1:8">
      <c r="A173" s="101"/>
      <c r="B173" s="130" t="s">
        <v>214</v>
      </c>
      <c r="C173" s="71"/>
      <c r="D173" s="71">
        <v>0</v>
      </c>
      <c r="E173" s="71">
        <v>0</v>
      </c>
      <c r="F173" s="126">
        <f t="shared" si="4"/>
        <v>0</v>
      </c>
      <c r="G173" s="126">
        <f t="shared" si="5"/>
        <v>0</v>
      </c>
      <c r="H173" s="127">
        <v>2013402</v>
      </c>
    </row>
    <row r="174" customHeight="1" spans="1:8">
      <c r="A174" s="101"/>
      <c r="B174" s="130" t="s">
        <v>215</v>
      </c>
      <c r="C174" s="71"/>
      <c r="D174" s="71">
        <v>0</v>
      </c>
      <c r="E174" s="71">
        <v>0</v>
      </c>
      <c r="F174" s="126">
        <f t="shared" si="4"/>
        <v>0</v>
      </c>
      <c r="G174" s="126">
        <f t="shared" si="5"/>
        <v>0</v>
      </c>
      <c r="H174" s="127">
        <v>2013403</v>
      </c>
    </row>
    <row r="175" customHeight="1" spans="1:8">
      <c r="A175" s="101"/>
      <c r="B175" s="130" t="s">
        <v>308</v>
      </c>
      <c r="C175" s="71">
        <v>6</v>
      </c>
      <c r="D175" s="71">
        <v>6</v>
      </c>
      <c r="E175" s="71">
        <v>7</v>
      </c>
      <c r="F175" s="126">
        <f t="shared" si="4"/>
        <v>1.16666666666667</v>
      </c>
      <c r="G175" s="126">
        <f t="shared" si="5"/>
        <v>1.16666666666667</v>
      </c>
      <c r="H175" s="127">
        <v>2013404</v>
      </c>
    </row>
    <row r="176" customHeight="1" spans="1:8">
      <c r="A176" s="101"/>
      <c r="B176" s="130" t="s">
        <v>309</v>
      </c>
      <c r="C176" s="71">
        <v>16</v>
      </c>
      <c r="D176" s="71">
        <v>10</v>
      </c>
      <c r="E176" s="71">
        <v>8</v>
      </c>
      <c r="F176" s="126">
        <f t="shared" si="4"/>
        <v>0.5</v>
      </c>
      <c r="G176" s="126">
        <f t="shared" si="5"/>
        <v>0.8</v>
      </c>
      <c r="H176" s="127">
        <v>2013405</v>
      </c>
    </row>
    <row r="177" customHeight="1" spans="1:8">
      <c r="A177" s="101"/>
      <c r="B177" s="130" t="s">
        <v>222</v>
      </c>
      <c r="C177" s="71">
        <v>43</v>
      </c>
      <c r="D177" s="71">
        <v>37</v>
      </c>
      <c r="E177" s="71">
        <v>44</v>
      </c>
      <c r="F177" s="126">
        <f t="shared" si="4"/>
        <v>1.02325581395349</v>
      </c>
      <c r="G177" s="126">
        <f t="shared" si="5"/>
        <v>1.18918918918919</v>
      </c>
      <c r="H177" s="127">
        <v>2013450</v>
      </c>
    </row>
    <row r="178" customHeight="1" spans="1:8">
      <c r="A178" s="101"/>
      <c r="B178" s="130" t="s">
        <v>310</v>
      </c>
      <c r="C178" s="71">
        <v>27</v>
      </c>
      <c r="D178" s="71">
        <v>19</v>
      </c>
      <c r="E178" s="71">
        <v>28</v>
      </c>
      <c r="F178" s="126">
        <f t="shared" si="4"/>
        <v>1.03703703703704</v>
      </c>
      <c r="G178" s="126">
        <f t="shared" si="5"/>
        <v>1.47368421052632</v>
      </c>
      <c r="H178" s="127">
        <v>2013499</v>
      </c>
    </row>
    <row r="179" customHeight="1" spans="1:8">
      <c r="A179" s="101"/>
      <c r="B179" s="130" t="s">
        <v>311</v>
      </c>
      <c r="C179" s="71">
        <v>0</v>
      </c>
      <c r="D179" s="71">
        <v>0</v>
      </c>
      <c r="E179" s="71">
        <v>0</v>
      </c>
      <c r="F179" s="126">
        <f t="shared" si="4"/>
        <v>0</v>
      </c>
      <c r="G179" s="126">
        <f t="shared" si="5"/>
        <v>0</v>
      </c>
      <c r="H179" s="127">
        <v>20135</v>
      </c>
    </row>
    <row r="180" customHeight="1" spans="1:8">
      <c r="A180" s="101"/>
      <c r="B180" s="130" t="s">
        <v>213</v>
      </c>
      <c r="C180" s="71">
        <v>0</v>
      </c>
      <c r="D180" s="71">
        <v>0</v>
      </c>
      <c r="E180" s="71">
        <v>0</v>
      </c>
      <c r="F180" s="126">
        <f t="shared" si="4"/>
        <v>0</v>
      </c>
      <c r="G180" s="126">
        <f t="shared" si="5"/>
        <v>0</v>
      </c>
      <c r="H180" s="127">
        <v>2013501</v>
      </c>
    </row>
    <row r="181" customHeight="1" spans="1:8">
      <c r="A181" s="101"/>
      <c r="B181" s="130" t="s">
        <v>214</v>
      </c>
      <c r="C181" s="71">
        <v>0</v>
      </c>
      <c r="D181" s="71">
        <v>0</v>
      </c>
      <c r="E181" s="71">
        <v>0</v>
      </c>
      <c r="F181" s="126">
        <f t="shared" si="4"/>
        <v>0</v>
      </c>
      <c r="G181" s="126">
        <f t="shared" si="5"/>
        <v>0</v>
      </c>
      <c r="H181" s="127">
        <v>2013502</v>
      </c>
    </row>
    <row r="182" customHeight="1" spans="1:8">
      <c r="A182" s="101"/>
      <c r="B182" s="130" t="s">
        <v>215</v>
      </c>
      <c r="C182" s="71">
        <v>0</v>
      </c>
      <c r="D182" s="71">
        <v>0</v>
      </c>
      <c r="E182" s="71">
        <v>0</v>
      </c>
      <c r="F182" s="126">
        <f t="shared" si="4"/>
        <v>0</v>
      </c>
      <c r="G182" s="126">
        <f t="shared" si="5"/>
        <v>0</v>
      </c>
      <c r="H182" s="127">
        <v>2013503</v>
      </c>
    </row>
    <row r="183" customHeight="1" spans="1:8">
      <c r="A183" s="101"/>
      <c r="B183" s="130" t="s">
        <v>222</v>
      </c>
      <c r="C183" s="71">
        <v>0</v>
      </c>
      <c r="D183" s="71">
        <v>0</v>
      </c>
      <c r="E183" s="71">
        <v>0</v>
      </c>
      <c r="F183" s="126">
        <f t="shared" si="4"/>
        <v>0</v>
      </c>
      <c r="G183" s="126">
        <f t="shared" si="5"/>
        <v>0</v>
      </c>
      <c r="H183" s="127">
        <v>2013550</v>
      </c>
    </row>
    <row r="184" customHeight="1" spans="1:8">
      <c r="A184" s="101"/>
      <c r="B184" s="130" t="s">
        <v>312</v>
      </c>
      <c r="C184" s="71">
        <v>0</v>
      </c>
      <c r="D184" s="71">
        <v>0</v>
      </c>
      <c r="E184" s="71">
        <v>0</v>
      </c>
      <c r="F184" s="126">
        <f t="shared" si="4"/>
        <v>0</v>
      </c>
      <c r="G184" s="126">
        <f t="shared" si="5"/>
        <v>0</v>
      </c>
      <c r="H184" s="127">
        <v>2013599</v>
      </c>
    </row>
    <row r="185" customHeight="1" spans="1:8">
      <c r="A185" s="101"/>
      <c r="B185" s="130" t="s">
        <v>313</v>
      </c>
      <c r="C185" s="71">
        <v>609</v>
      </c>
      <c r="D185" s="71">
        <v>631</v>
      </c>
      <c r="E185" s="71">
        <v>542</v>
      </c>
      <c r="F185" s="126">
        <f t="shared" si="4"/>
        <v>0.889983579638752</v>
      </c>
      <c r="G185" s="126">
        <f t="shared" si="5"/>
        <v>0.858954041204437</v>
      </c>
      <c r="H185" s="127">
        <v>20136</v>
      </c>
    </row>
    <row r="186" customHeight="1" spans="1:8">
      <c r="A186" s="101"/>
      <c r="B186" s="130" t="s">
        <v>213</v>
      </c>
      <c r="C186" s="71">
        <v>419</v>
      </c>
      <c r="D186" s="71">
        <v>448</v>
      </c>
      <c r="E186" s="71">
        <v>404</v>
      </c>
      <c r="F186" s="126">
        <f t="shared" si="4"/>
        <v>0.964200477326969</v>
      </c>
      <c r="G186" s="126">
        <f t="shared" si="5"/>
        <v>0.901785714285714</v>
      </c>
      <c r="H186" s="127">
        <v>2013601</v>
      </c>
    </row>
    <row r="187" customHeight="1" spans="1:8">
      <c r="A187" s="101"/>
      <c r="B187" s="130" t="s">
        <v>214</v>
      </c>
      <c r="C187" s="71">
        <v>6</v>
      </c>
      <c r="D187" s="71">
        <v>6</v>
      </c>
      <c r="E187" s="71">
        <v>0</v>
      </c>
      <c r="F187" s="126">
        <f t="shared" si="4"/>
        <v>0</v>
      </c>
      <c r="G187" s="126">
        <f t="shared" si="5"/>
        <v>0</v>
      </c>
      <c r="H187" s="127">
        <v>2013602</v>
      </c>
    </row>
    <row r="188" customHeight="1" spans="1:8">
      <c r="A188" s="101"/>
      <c r="B188" s="130" t="s">
        <v>215</v>
      </c>
      <c r="C188" s="71"/>
      <c r="D188" s="71">
        <v>0</v>
      </c>
      <c r="E188" s="71">
        <v>0</v>
      </c>
      <c r="F188" s="126">
        <f t="shared" si="4"/>
        <v>0</v>
      </c>
      <c r="G188" s="126">
        <f t="shared" si="5"/>
        <v>0</v>
      </c>
      <c r="H188" s="127">
        <v>2013603</v>
      </c>
    </row>
    <row r="189" customHeight="1" spans="1:8">
      <c r="A189" s="101"/>
      <c r="B189" s="130" t="s">
        <v>222</v>
      </c>
      <c r="C189" s="71"/>
      <c r="D189" s="71">
        <v>0</v>
      </c>
      <c r="E189" s="71">
        <v>0</v>
      </c>
      <c r="F189" s="126">
        <f t="shared" si="4"/>
        <v>0</v>
      </c>
      <c r="G189" s="126">
        <f t="shared" si="5"/>
        <v>0</v>
      </c>
      <c r="H189" s="127">
        <v>2013650</v>
      </c>
    </row>
    <row r="190" customHeight="1" spans="1:8">
      <c r="A190" s="101"/>
      <c r="B190" s="130" t="s">
        <v>314</v>
      </c>
      <c r="C190" s="71">
        <v>184</v>
      </c>
      <c r="D190" s="71">
        <v>177</v>
      </c>
      <c r="E190" s="71">
        <v>138</v>
      </c>
      <c r="F190" s="126">
        <f t="shared" si="4"/>
        <v>0.75</v>
      </c>
      <c r="G190" s="126">
        <f t="shared" si="5"/>
        <v>0.779661016949153</v>
      </c>
      <c r="H190" s="127">
        <v>2013699</v>
      </c>
    </row>
    <row r="191" customHeight="1" spans="1:8">
      <c r="A191" s="101"/>
      <c r="B191" s="130" t="s">
        <v>315</v>
      </c>
      <c r="C191" s="71">
        <v>0</v>
      </c>
      <c r="D191" s="71">
        <v>0</v>
      </c>
      <c r="E191" s="71">
        <v>0</v>
      </c>
      <c r="F191" s="126">
        <f t="shared" si="4"/>
        <v>0</v>
      </c>
      <c r="G191" s="126">
        <f t="shared" si="5"/>
        <v>0</v>
      </c>
      <c r="H191" s="127">
        <v>20137</v>
      </c>
    </row>
    <row r="192" customHeight="1" spans="1:8">
      <c r="A192" s="101"/>
      <c r="B192" s="130" t="s">
        <v>213</v>
      </c>
      <c r="C192" s="71">
        <v>0</v>
      </c>
      <c r="D192" s="71">
        <v>0</v>
      </c>
      <c r="E192" s="71">
        <v>0</v>
      </c>
      <c r="F192" s="126">
        <f t="shared" si="4"/>
        <v>0</v>
      </c>
      <c r="G192" s="126">
        <f t="shared" si="5"/>
        <v>0</v>
      </c>
      <c r="H192" s="127">
        <v>2013701</v>
      </c>
    </row>
    <row r="193" customHeight="1" spans="1:8">
      <c r="A193" s="101"/>
      <c r="B193" s="130" t="s">
        <v>214</v>
      </c>
      <c r="C193" s="71">
        <v>0</v>
      </c>
      <c r="D193" s="71">
        <v>0</v>
      </c>
      <c r="E193" s="71">
        <v>0</v>
      </c>
      <c r="F193" s="126">
        <f t="shared" si="4"/>
        <v>0</v>
      </c>
      <c r="G193" s="126">
        <f t="shared" si="5"/>
        <v>0</v>
      </c>
      <c r="H193" s="127">
        <v>2013702</v>
      </c>
    </row>
    <row r="194" customHeight="1" spans="1:8">
      <c r="A194" s="101"/>
      <c r="B194" s="130" t="s">
        <v>215</v>
      </c>
      <c r="C194" s="71">
        <v>0</v>
      </c>
      <c r="D194" s="71">
        <v>0</v>
      </c>
      <c r="E194" s="71">
        <v>0</v>
      </c>
      <c r="F194" s="126">
        <f t="shared" si="4"/>
        <v>0</v>
      </c>
      <c r="G194" s="126">
        <f t="shared" si="5"/>
        <v>0</v>
      </c>
      <c r="H194" s="127">
        <v>2013703</v>
      </c>
    </row>
    <row r="195" customHeight="1" spans="1:8">
      <c r="A195" s="101"/>
      <c r="B195" s="130" t="s">
        <v>316</v>
      </c>
      <c r="C195" s="71">
        <v>0</v>
      </c>
      <c r="D195" s="71">
        <v>0</v>
      </c>
      <c r="E195" s="71">
        <v>0</v>
      </c>
      <c r="F195" s="126">
        <f t="shared" si="4"/>
        <v>0</v>
      </c>
      <c r="G195" s="126">
        <f t="shared" si="5"/>
        <v>0</v>
      </c>
      <c r="H195" s="127">
        <v>2013704</v>
      </c>
    </row>
    <row r="196" customHeight="1" spans="1:8">
      <c r="A196" s="101"/>
      <c r="B196" s="130" t="s">
        <v>222</v>
      </c>
      <c r="C196" s="71">
        <v>0</v>
      </c>
      <c r="D196" s="71">
        <v>0</v>
      </c>
      <c r="E196" s="71">
        <v>0</v>
      </c>
      <c r="F196" s="126">
        <f t="shared" ref="F196:F227" si="6">IF(C196=0,0,E196/C196)</f>
        <v>0</v>
      </c>
      <c r="G196" s="126">
        <f t="shared" ref="G196:G227" si="7">IF(D196=0,0,E196/D196)</f>
        <v>0</v>
      </c>
      <c r="H196" s="127">
        <v>2013750</v>
      </c>
    </row>
    <row r="197" customHeight="1" spans="1:8">
      <c r="A197" s="101"/>
      <c r="B197" s="130" t="s">
        <v>317</v>
      </c>
      <c r="C197" s="71">
        <v>0</v>
      </c>
      <c r="D197" s="71">
        <v>0</v>
      </c>
      <c r="E197" s="71">
        <v>0</v>
      </c>
      <c r="F197" s="126">
        <f t="shared" si="6"/>
        <v>0</v>
      </c>
      <c r="G197" s="126">
        <f t="shared" si="7"/>
        <v>0</v>
      </c>
      <c r="H197" s="127">
        <v>2013799</v>
      </c>
    </row>
    <row r="198" customHeight="1" spans="1:8">
      <c r="A198" s="101"/>
      <c r="B198" s="130" t="s">
        <v>318</v>
      </c>
      <c r="C198" s="71">
        <v>1079</v>
      </c>
      <c r="D198" s="71">
        <v>1176</v>
      </c>
      <c r="E198" s="71">
        <v>1061</v>
      </c>
      <c r="F198" s="126">
        <f t="shared" si="6"/>
        <v>0.983317886932345</v>
      </c>
      <c r="G198" s="126">
        <f t="shared" si="7"/>
        <v>0.902210884353742</v>
      </c>
      <c r="H198" s="127">
        <v>20138</v>
      </c>
    </row>
    <row r="199" customHeight="1" spans="1:8">
      <c r="A199" s="101"/>
      <c r="B199" s="130" t="s">
        <v>213</v>
      </c>
      <c r="C199" s="71">
        <v>968</v>
      </c>
      <c r="D199" s="71">
        <v>952</v>
      </c>
      <c r="E199" s="71">
        <v>930</v>
      </c>
      <c r="F199" s="126">
        <f t="shared" si="6"/>
        <v>0.960743801652893</v>
      </c>
      <c r="G199" s="126">
        <f t="shared" si="7"/>
        <v>0.976890756302521</v>
      </c>
      <c r="H199" s="127">
        <v>2013801</v>
      </c>
    </row>
    <row r="200" customHeight="1" spans="1:8">
      <c r="A200" s="101"/>
      <c r="B200" s="130" t="s">
        <v>214</v>
      </c>
      <c r="C200" s="71"/>
      <c r="D200" s="71">
        <v>0</v>
      </c>
      <c r="E200" s="71">
        <v>0</v>
      </c>
      <c r="F200" s="126">
        <f t="shared" si="6"/>
        <v>0</v>
      </c>
      <c r="G200" s="126">
        <f t="shared" si="7"/>
        <v>0</v>
      </c>
      <c r="H200" s="127">
        <v>2013802</v>
      </c>
    </row>
    <row r="201" customHeight="1" spans="1:8">
      <c r="A201" s="101"/>
      <c r="B201" s="130" t="s">
        <v>215</v>
      </c>
      <c r="C201" s="71"/>
      <c r="D201" s="71">
        <v>0</v>
      </c>
      <c r="E201" s="71">
        <v>0</v>
      </c>
      <c r="F201" s="126">
        <f t="shared" si="6"/>
        <v>0</v>
      </c>
      <c r="G201" s="126">
        <f t="shared" si="7"/>
        <v>0</v>
      </c>
      <c r="H201" s="127">
        <v>2013803</v>
      </c>
    </row>
    <row r="202" customHeight="1" spans="1:8">
      <c r="A202" s="101"/>
      <c r="B202" s="130" t="s">
        <v>319</v>
      </c>
      <c r="C202" s="71"/>
      <c r="D202" s="71">
        <v>3</v>
      </c>
      <c r="E202" s="71">
        <v>0</v>
      </c>
      <c r="F202" s="126">
        <f t="shared" si="6"/>
        <v>0</v>
      </c>
      <c r="G202" s="126">
        <f t="shared" si="7"/>
        <v>0</v>
      </c>
      <c r="H202" s="127">
        <v>2013804</v>
      </c>
    </row>
    <row r="203" customHeight="1" spans="1:8">
      <c r="A203" s="101"/>
      <c r="B203" s="130" t="s">
        <v>320</v>
      </c>
      <c r="C203" s="71">
        <v>4</v>
      </c>
      <c r="D203" s="71">
        <v>1</v>
      </c>
      <c r="E203" s="71">
        <v>12</v>
      </c>
      <c r="F203" s="126">
        <f t="shared" si="6"/>
        <v>3</v>
      </c>
      <c r="G203" s="126">
        <f t="shared" si="7"/>
        <v>12</v>
      </c>
      <c r="H203" s="127">
        <v>2013805</v>
      </c>
    </row>
    <row r="204" customHeight="1" spans="1:8">
      <c r="A204" s="101"/>
      <c r="B204" s="130" t="s">
        <v>254</v>
      </c>
      <c r="C204" s="71"/>
      <c r="D204" s="71">
        <v>0</v>
      </c>
      <c r="E204" s="71">
        <v>0</v>
      </c>
      <c r="F204" s="126">
        <f t="shared" si="6"/>
        <v>0</v>
      </c>
      <c r="G204" s="126">
        <f t="shared" si="7"/>
        <v>0</v>
      </c>
      <c r="H204" s="127">
        <v>2013808</v>
      </c>
    </row>
    <row r="205" customHeight="1" spans="1:8">
      <c r="A205" s="101"/>
      <c r="B205" s="130" t="s">
        <v>321</v>
      </c>
      <c r="C205" s="71"/>
      <c r="D205" s="71">
        <v>0</v>
      </c>
      <c r="E205" s="71">
        <v>0</v>
      </c>
      <c r="F205" s="126">
        <f t="shared" si="6"/>
        <v>0</v>
      </c>
      <c r="G205" s="126">
        <f t="shared" si="7"/>
        <v>0</v>
      </c>
      <c r="H205" s="127">
        <v>2013810</v>
      </c>
    </row>
    <row r="206" customHeight="1" spans="1:8">
      <c r="A206" s="101"/>
      <c r="B206" s="130" t="s">
        <v>322</v>
      </c>
      <c r="C206" s="71">
        <v>1</v>
      </c>
      <c r="D206" s="71">
        <v>1</v>
      </c>
      <c r="E206" s="71">
        <v>1</v>
      </c>
      <c r="F206" s="126">
        <f t="shared" si="6"/>
        <v>1</v>
      </c>
      <c r="G206" s="126">
        <f t="shared" si="7"/>
        <v>1</v>
      </c>
      <c r="H206" s="127">
        <v>2013812</v>
      </c>
    </row>
    <row r="207" customHeight="1" spans="1:8">
      <c r="A207" s="101"/>
      <c r="B207" s="130" t="s">
        <v>323</v>
      </c>
      <c r="C207" s="71"/>
      <c r="D207" s="71">
        <v>0</v>
      </c>
      <c r="E207" s="71">
        <v>0</v>
      </c>
      <c r="F207" s="126">
        <f t="shared" si="6"/>
        <v>0</v>
      </c>
      <c r="G207" s="126">
        <f t="shared" si="7"/>
        <v>0</v>
      </c>
      <c r="H207" s="127">
        <v>2013813</v>
      </c>
    </row>
    <row r="208" customHeight="1" spans="1:8">
      <c r="A208" s="101"/>
      <c r="B208" s="130" t="s">
        <v>324</v>
      </c>
      <c r="C208" s="71"/>
      <c r="D208" s="71">
        <v>0</v>
      </c>
      <c r="E208" s="71">
        <v>0</v>
      </c>
      <c r="F208" s="126">
        <f t="shared" si="6"/>
        <v>0</v>
      </c>
      <c r="G208" s="126">
        <f t="shared" si="7"/>
        <v>0</v>
      </c>
      <c r="H208" s="127">
        <v>2013814</v>
      </c>
    </row>
    <row r="209" customHeight="1" spans="1:8">
      <c r="A209" s="101"/>
      <c r="B209" s="130" t="s">
        <v>325</v>
      </c>
      <c r="C209" s="71">
        <v>4</v>
      </c>
      <c r="D209" s="71">
        <v>0</v>
      </c>
      <c r="E209" s="71">
        <v>4</v>
      </c>
      <c r="F209" s="126">
        <f t="shared" si="6"/>
        <v>1</v>
      </c>
      <c r="G209" s="126">
        <f t="shared" si="7"/>
        <v>0</v>
      </c>
      <c r="H209" s="127">
        <v>2013815</v>
      </c>
    </row>
    <row r="210" customHeight="1" spans="1:8">
      <c r="A210" s="101"/>
      <c r="B210" s="130" t="s">
        <v>326</v>
      </c>
      <c r="C210" s="71">
        <v>25</v>
      </c>
      <c r="D210" s="71">
        <v>32</v>
      </c>
      <c r="E210" s="71">
        <v>9</v>
      </c>
      <c r="F210" s="126">
        <f t="shared" si="6"/>
        <v>0.36</v>
      </c>
      <c r="G210" s="126">
        <f t="shared" si="7"/>
        <v>0.28125</v>
      </c>
      <c r="H210" s="127">
        <v>2013816</v>
      </c>
    </row>
    <row r="211" customHeight="1" spans="1:8">
      <c r="A211" s="101"/>
      <c r="B211" s="130" t="s">
        <v>222</v>
      </c>
      <c r="C211" s="71"/>
      <c r="D211" s="71">
        <v>0</v>
      </c>
      <c r="E211" s="71">
        <v>0</v>
      </c>
      <c r="F211" s="126">
        <f t="shared" si="6"/>
        <v>0</v>
      </c>
      <c r="G211" s="126">
        <f t="shared" si="7"/>
        <v>0</v>
      </c>
      <c r="H211" s="127">
        <v>2013850</v>
      </c>
    </row>
    <row r="212" customHeight="1" spans="1:8">
      <c r="A212" s="101"/>
      <c r="B212" s="130" t="s">
        <v>327</v>
      </c>
      <c r="C212" s="71">
        <v>77</v>
      </c>
      <c r="D212" s="71">
        <v>187</v>
      </c>
      <c r="E212" s="71">
        <v>105</v>
      </c>
      <c r="F212" s="126">
        <f t="shared" si="6"/>
        <v>1.36363636363636</v>
      </c>
      <c r="G212" s="126">
        <f t="shared" si="7"/>
        <v>0.561497326203209</v>
      </c>
      <c r="H212" s="127">
        <v>2013899</v>
      </c>
    </row>
    <row r="213" customHeight="1" spans="1:8">
      <c r="A213" s="101"/>
      <c r="B213" s="130" t="s">
        <v>328</v>
      </c>
      <c r="C213" s="71">
        <v>2496</v>
      </c>
      <c r="D213" s="71">
        <v>1432</v>
      </c>
      <c r="E213" s="71">
        <v>1313</v>
      </c>
      <c r="F213" s="126">
        <f t="shared" si="6"/>
        <v>0.526041666666667</v>
      </c>
      <c r="G213" s="126">
        <f t="shared" si="7"/>
        <v>0.916899441340782</v>
      </c>
      <c r="H213" s="127">
        <v>20199</v>
      </c>
    </row>
    <row r="214" customHeight="1" spans="1:8">
      <c r="A214" s="101"/>
      <c r="B214" s="130" t="s">
        <v>329</v>
      </c>
      <c r="C214" s="71">
        <v>0</v>
      </c>
      <c r="D214" s="71">
        <v>0</v>
      </c>
      <c r="E214" s="71">
        <v>2</v>
      </c>
      <c r="F214" s="126">
        <f t="shared" si="6"/>
        <v>0</v>
      </c>
      <c r="G214" s="126">
        <f t="shared" si="7"/>
        <v>0</v>
      </c>
      <c r="H214" s="127">
        <v>2019901</v>
      </c>
    </row>
    <row r="215" customHeight="1" spans="1:8">
      <c r="A215" s="101"/>
      <c r="B215" s="130" t="s">
        <v>330</v>
      </c>
      <c r="C215" s="71">
        <v>2496</v>
      </c>
      <c r="D215" s="71">
        <v>1432</v>
      </c>
      <c r="E215" s="71">
        <v>1311</v>
      </c>
      <c r="F215" s="126">
        <f t="shared" si="6"/>
        <v>0.525240384615385</v>
      </c>
      <c r="G215" s="126">
        <f t="shared" si="7"/>
        <v>0.915502793296089</v>
      </c>
      <c r="H215" s="127">
        <v>2019999</v>
      </c>
    </row>
    <row r="216" customHeight="1" spans="1:8">
      <c r="A216" s="84" t="s">
        <v>331</v>
      </c>
      <c r="B216" s="130" t="s">
        <v>161</v>
      </c>
      <c r="C216" s="71">
        <v>0</v>
      </c>
      <c r="D216" s="71">
        <v>0</v>
      </c>
      <c r="E216" s="71">
        <v>0</v>
      </c>
      <c r="F216" s="126">
        <f t="shared" si="6"/>
        <v>0</v>
      </c>
      <c r="G216" s="126">
        <f t="shared" si="7"/>
        <v>0</v>
      </c>
      <c r="H216" s="127">
        <v>202</v>
      </c>
    </row>
    <row r="217" customHeight="1" spans="1:8">
      <c r="A217" s="84" t="s">
        <v>332</v>
      </c>
      <c r="B217" s="130" t="s">
        <v>162</v>
      </c>
      <c r="C217" s="71">
        <v>80</v>
      </c>
      <c r="D217" s="71">
        <v>182</v>
      </c>
      <c r="E217" s="71">
        <v>222</v>
      </c>
      <c r="F217" s="126">
        <f t="shared" si="6"/>
        <v>2.775</v>
      </c>
      <c r="G217" s="126">
        <f t="shared" si="7"/>
        <v>1.21978021978022</v>
      </c>
      <c r="H217" s="127">
        <v>203</v>
      </c>
    </row>
    <row r="218" customHeight="1" spans="1:8">
      <c r="A218" s="84" t="s">
        <v>333</v>
      </c>
      <c r="B218" s="130" t="s">
        <v>163</v>
      </c>
      <c r="C218" s="71">
        <v>14136</v>
      </c>
      <c r="D218" s="71">
        <v>14099</v>
      </c>
      <c r="E218" s="71">
        <v>11860</v>
      </c>
      <c r="F218" s="126">
        <f t="shared" si="6"/>
        <v>0.838992642897566</v>
      </c>
      <c r="G218" s="126">
        <f t="shared" si="7"/>
        <v>0.841194410951131</v>
      </c>
      <c r="H218" s="127">
        <v>204</v>
      </c>
    </row>
    <row r="219" customHeight="1" spans="1:8">
      <c r="A219" s="84" t="s">
        <v>211</v>
      </c>
      <c r="B219" s="130" t="s">
        <v>334</v>
      </c>
      <c r="C219" s="71">
        <v>0</v>
      </c>
      <c r="D219" s="71">
        <v>13</v>
      </c>
      <c r="E219" s="71">
        <v>10</v>
      </c>
      <c r="F219" s="126">
        <f t="shared" si="6"/>
        <v>0</v>
      </c>
      <c r="G219" s="126">
        <f t="shared" si="7"/>
        <v>0.769230769230769</v>
      </c>
      <c r="H219" s="127">
        <v>20401</v>
      </c>
    </row>
    <row r="220" customHeight="1" spans="1:8">
      <c r="A220" s="101"/>
      <c r="B220" s="130" t="s">
        <v>335</v>
      </c>
      <c r="C220" s="71">
        <v>13100</v>
      </c>
      <c r="D220" s="71">
        <v>12995</v>
      </c>
      <c r="E220" s="71">
        <v>10937</v>
      </c>
      <c r="F220" s="126">
        <f t="shared" si="6"/>
        <v>0.834885496183206</v>
      </c>
      <c r="G220" s="126">
        <f t="shared" si="7"/>
        <v>0.841631396691035</v>
      </c>
      <c r="H220" s="127">
        <v>20402</v>
      </c>
    </row>
    <row r="221" customHeight="1" spans="1:8">
      <c r="A221" s="101"/>
      <c r="B221" s="130" t="s">
        <v>336</v>
      </c>
      <c r="C221" s="71">
        <v>26</v>
      </c>
      <c r="D221" s="71">
        <v>26</v>
      </c>
      <c r="E221" s="71">
        <v>25</v>
      </c>
      <c r="F221" s="126">
        <f t="shared" si="6"/>
        <v>0.961538461538462</v>
      </c>
      <c r="G221" s="126">
        <f t="shared" si="7"/>
        <v>0.961538461538462</v>
      </c>
      <c r="H221" s="127">
        <v>20404</v>
      </c>
    </row>
    <row r="222" customHeight="1" spans="1:8">
      <c r="A222" s="101"/>
      <c r="B222" s="130" t="s">
        <v>337</v>
      </c>
      <c r="C222" s="71">
        <v>51</v>
      </c>
      <c r="D222" s="71">
        <v>51</v>
      </c>
      <c r="E222" s="71">
        <v>50</v>
      </c>
      <c r="F222" s="126">
        <f t="shared" si="6"/>
        <v>0.980392156862745</v>
      </c>
      <c r="G222" s="126">
        <f t="shared" si="7"/>
        <v>0.980392156862745</v>
      </c>
      <c r="H222" s="127">
        <v>20405</v>
      </c>
    </row>
    <row r="223" customHeight="1" spans="1:8">
      <c r="A223" s="101"/>
      <c r="B223" s="130" t="s">
        <v>338</v>
      </c>
      <c r="C223" s="71">
        <v>925</v>
      </c>
      <c r="D223" s="71">
        <v>980</v>
      </c>
      <c r="E223" s="71">
        <v>833</v>
      </c>
      <c r="F223" s="126">
        <f t="shared" si="6"/>
        <v>0.900540540540541</v>
      </c>
      <c r="G223" s="126">
        <f t="shared" si="7"/>
        <v>0.85</v>
      </c>
      <c r="H223" s="127">
        <v>20406</v>
      </c>
    </row>
    <row r="224" customHeight="1" spans="1:8">
      <c r="A224" s="101"/>
      <c r="B224" s="130" t="s">
        <v>339</v>
      </c>
      <c r="C224" s="71">
        <v>0</v>
      </c>
      <c r="D224" s="71">
        <v>0</v>
      </c>
      <c r="E224" s="71">
        <v>0</v>
      </c>
      <c r="F224" s="126">
        <f t="shared" si="6"/>
        <v>0</v>
      </c>
      <c r="G224" s="126">
        <f t="shared" si="7"/>
        <v>0</v>
      </c>
      <c r="H224" s="127">
        <v>20407</v>
      </c>
    </row>
    <row r="225" customHeight="1" spans="1:8">
      <c r="A225" s="101"/>
      <c r="B225" s="130" t="s">
        <v>340</v>
      </c>
      <c r="C225" s="71">
        <v>0</v>
      </c>
      <c r="D225" s="71">
        <v>0</v>
      </c>
      <c r="E225" s="71">
        <v>0</v>
      </c>
      <c r="F225" s="126">
        <f t="shared" si="6"/>
        <v>0</v>
      </c>
      <c r="G225" s="126">
        <f t="shared" si="7"/>
        <v>0</v>
      </c>
      <c r="H225" s="127">
        <v>20408</v>
      </c>
    </row>
    <row r="226" customHeight="1" spans="1:8">
      <c r="A226" s="101"/>
      <c r="B226" s="130" t="s">
        <v>341</v>
      </c>
      <c r="C226" s="71">
        <v>0</v>
      </c>
      <c r="D226" s="71">
        <v>0</v>
      </c>
      <c r="E226" s="71">
        <v>0</v>
      </c>
      <c r="F226" s="126">
        <f t="shared" si="6"/>
        <v>0</v>
      </c>
      <c r="G226" s="126">
        <f t="shared" si="7"/>
        <v>0</v>
      </c>
      <c r="H226" s="127">
        <v>20410</v>
      </c>
    </row>
    <row r="227" customHeight="1" spans="1:8">
      <c r="A227" s="101"/>
      <c r="B227" s="130" t="s">
        <v>342</v>
      </c>
      <c r="C227" s="71">
        <v>0</v>
      </c>
      <c r="D227" s="71">
        <v>34</v>
      </c>
      <c r="E227" s="71">
        <v>5</v>
      </c>
      <c r="F227" s="126">
        <f t="shared" si="6"/>
        <v>0</v>
      </c>
      <c r="G227" s="126">
        <f t="shared" si="7"/>
        <v>0.147058823529412</v>
      </c>
      <c r="H227" s="127">
        <v>20499</v>
      </c>
    </row>
    <row r="228" customHeight="1" spans="1:8">
      <c r="A228" s="84" t="s">
        <v>343</v>
      </c>
      <c r="B228" s="130" t="s">
        <v>164</v>
      </c>
      <c r="C228" s="71">
        <v>62747</v>
      </c>
      <c r="D228" s="71">
        <v>65482</v>
      </c>
      <c r="E228" s="71">
        <v>61433</v>
      </c>
      <c r="F228" s="126">
        <f t="shared" ref="F228:F1163" si="8">IF(C228=0,0,E228/C228)</f>
        <v>0.979058759781344</v>
      </c>
      <c r="G228" s="126">
        <f t="shared" ref="G228:G1163" si="9">IF(D228=0,0,E228/D228)</f>
        <v>0.938166213615956</v>
      </c>
      <c r="H228" s="127">
        <v>205</v>
      </c>
    </row>
    <row r="229" customHeight="1" spans="1:8">
      <c r="A229" s="101"/>
      <c r="B229" s="130" t="s">
        <v>344</v>
      </c>
      <c r="C229" s="71">
        <v>880</v>
      </c>
      <c r="D229" s="71">
        <v>1668</v>
      </c>
      <c r="E229" s="71">
        <v>854</v>
      </c>
      <c r="F229" s="126">
        <f t="shared" si="8"/>
        <v>0.970454545454545</v>
      </c>
      <c r="G229" s="126">
        <f t="shared" si="9"/>
        <v>0.511990407673861</v>
      </c>
      <c r="H229" s="127">
        <v>20501</v>
      </c>
    </row>
    <row r="230" customHeight="1" spans="1:8">
      <c r="A230" s="101"/>
      <c r="B230" s="130" t="s">
        <v>213</v>
      </c>
      <c r="C230" s="71">
        <v>787</v>
      </c>
      <c r="D230" s="71">
        <v>1577</v>
      </c>
      <c r="E230" s="71">
        <v>769</v>
      </c>
      <c r="F230" s="126">
        <f t="shared" si="8"/>
        <v>0.97712833545108</v>
      </c>
      <c r="G230" s="126">
        <f t="shared" si="9"/>
        <v>0.487634749524413</v>
      </c>
      <c r="H230" s="127">
        <v>2050101</v>
      </c>
    </row>
    <row r="231" customHeight="1" spans="1:8">
      <c r="A231" s="101"/>
      <c r="B231" s="130" t="s">
        <v>214</v>
      </c>
      <c r="C231" s="71"/>
      <c r="D231" s="71">
        <v>0</v>
      </c>
      <c r="E231" s="71">
        <v>0</v>
      </c>
      <c r="F231" s="126">
        <f t="shared" si="8"/>
        <v>0</v>
      </c>
      <c r="G231" s="126">
        <f t="shared" si="9"/>
        <v>0</v>
      </c>
      <c r="H231" s="127">
        <v>2050102</v>
      </c>
    </row>
    <row r="232" customHeight="1" spans="1:8">
      <c r="A232" s="101"/>
      <c r="B232" s="130" t="s">
        <v>215</v>
      </c>
      <c r="C232" s="71"/>
      <c r="D232" s="71">
        <v>0</v>
      </c>
      <c r="E232" s="71">
        <v>0</v>
      </c>
      <c r="F232" s="126">
        <f t="shared" si="8"/>
        <v>0</v>
      </c>
      <c r="G232" s="126">
        <f t="shared" si="9"/>
        <v>0</v>
      </c>
      <c r="H232" s="127">
        <v>2050103</v>
      </c>
    </row>
    <row r="233" customHeight="1" spans="1:8">
      <c r="A233" s="101"/>
      <c r="B233" s="130" t="s">
        <v>345</v>
      </c>
      <c r="C233" s="71">
        <v>93</v>
      </c>
      <c r="D233" s="71">
        <v>91</v>
      </c>
      <c r="E233" s="71">
        <v>85</v>
      </c>
      <c r="F233" s="126">
        <f t="shared" si="8"/>
        <v>0.913978494623656</v>
      </c>
      <c r="G233" s="126">
        <f t="shared" si="9"/>
        <v>0.934065934065934</v>
      </c>
      <c r="H233" s="127">
        <v>2050199</v>
      </c>
    </row>
    <row r="234" customHeight="1" spans="1:8">
      <c r="A234" s="101"/>
      <c r="B234" s="130" t="s">
        <v>346</v>
      </c>
      <c r="C234" s="71">
        <v>60388</v>
      </c>
      <c r="D234" s="71">
        <v>49283</v>
      </c>
      <c r="E234" s="71">
        <v>57839</v>
      </c>
      <c r="F234" s="126">
        <f t="shared" si="8"/>
        <v>0.957789627078227</v>
      </c>
      <c r="G234" s="126">
        <f t="shared" si="9"/>
        <v>1.17360956110626</v>
      </c>
      <c r="H234" s="127">
        <v>20502</v>
      </c>
    </row>
    <row r="235" customHeight="1" spans="1:8">
      <c r="A235" s="101"/>
      <c r="B235" s="130" t="s">
        <v>347</v>
      </c>
      <c r="C235" s="71">
        <v>4668</v>
      </c>
      <c r="D235" s="71">
        <v>3280</v>
      </c>
      <c r="E235" s="71">
        <v>3874</v>
      </c>
      <c r="F235" s="126">
        <f t="shared" si="8"/>
        <v>0.829905741216795</v>
      </c>
      <c r="G235" s="126">
        <f t="shared" si="9"/>
        <v>1.18109756097561</v>
      </c>
      <c r="H235" s="127">
        <v>2050201</v>
      </c>
    </row>
    <row r="236" customHeight="1" spans="1:8">
      <c r="A236" s="101"/>
      <c r="B236" s="130" t="s">
        <v>348</v>
      </c>
      <c r="C236" s="71">
        <v>31318</v>
      </c>
      <c r="D236" s="71">
        <v>27015</v>
      </c>
      <c r="E236" s="71">
        <v>29533</v>
      </c>
      <c r="F236" s="126">
        <f t="shared" si="8"/>
        <v>0.943004023245418</v>
      </c>
      <c r="G236" s="126">
        <f t="shared" si="9"/>
        <v>1.09320747732741</v>
      </c>
      <c r="H236" s="127">
        <v>2050202</v>
      </c>
    </row>
    <row r="237" customHeight="1" spans="1:8">
      <c r="A237" s="101"/>
      <c r="B237" s="130" t="s">
        <v>349</v>
      </c>
      <c r="C237" s="71">
        <v>15048</v>
      </c>
      <c r="D237" s="71">
        <v>12640</v>
      </c>
      <c r="E237" s="71">
        <v>12745</v>
      </c>
      <c r="F237" s="126">
        <f t="shared" si="8"/>
        <v>0.846956406166932</v>
      </c>
      <c r="G237" s="126">
        <f t="shared" si="9"/>
        <v>1.00830696202532</v>
      </c>
      <c r="H237" s="127">
        <v>2050203</v>
      </c>
    </row>
    <row r="238" customHeight="1" spans="1:8">
      <c r="A238" s="101"/>
      <c r="B238" s="130" t="s">
        <v>350</v>
      </c>
      <c r="C238" s="71">
        <v>7268</v>
      </c>
      <c r="D238" s="71">
        <v>6152</v>
      </c>
      <c r="E238" s="71">
        <v>10716</v>
      </c>
      <c r="F238" s="126">
        <f t="shared" si="8"/>
        <v>1.47440836543753</v>
      </c>
      <c r="G238" s="126">
        <f t="shared" si="9"/>
        <v>1.74187256176853</v>
      </c>
      <c r="H238" s="127">
        <v>2050204</v>
      </c>
    </row>
    <row r="239" customHeight="1" spans="1:8">
      <c r="A239" s="101"/>
      <c r="B239" s="130" t="s">
        <v>351</v>
      </c>
      <c r="C239" s="71">
        <v>35</v>
      </c>
      <c r="D239" s="71">
        <v>31</v>
      </c>
      <c r="E239" s="71">
        <v>19</v>
      </c>
      <c r="F239" s="126">
        <f t="shared" si="8"/>
        <v>0.542857142857143</v>
      </c>
      <c r="G239" s="126">
        <f t="shared" si="9"/>
        <v>0.612903225806452</v>
      </c>
      <c r="H239" s="127">
        <v>2050205</v>
      </c>
    </row>
    <row r="240" customHeight="1" spans="1:8">
      <c r="A240" s="101"/>
      <c r="B240" s="130" t="s">
        <v>352</v>
      </c>
      <c r="C240" s="71">
        <v>2051</v>
      </c>
      <c r="D240" s="71">
        <v>165</v>
      </c>
      <c r="E240" s="71">
        <v>952</v>
      </c>
      <c r="F240" s="126">
        <f t="shared" si="8"/>
        <v>0.464163822525597</v>
      </c>
      <c r="G240" s="126">
        <f t="shared" si="9"/>
        <v>5.76969696969697</v>
      </c>
      <c r="H240" s="127">
        <v>2050299</v>
      </c>
    </row>
    <row r="241" customHeight="1" spans="1:8">
      <c r="A241" s="101"/>
      <c r="B241" s="130" t="s">
        <v>353</v>
      </c>
      <c r="C241" s="71">
        <v>483</v>
      </c>
      <c r="D241" s="71">
        <v>12973</v>
      </c>
      <c r="E241" s="71">
        <v>422</v>
      </c>
      <c r="F241" s="126">
        <f t="shared" si="8"/>
        <v>0.873706004140787</v>
      </c>
      <c r="G241" s="126">
        <f t="shared" si="9"/>
        <v>0.0325290988977106</v>
      </c>
      <c r="H241" s="127">
        <v>20503</v>
      </c>
    </row>
    <row r="242" customHeight="1" spans="1:8">
      <c r="A242" s="101"/>
      <c r="B242" s="130" t="s">
        <v>354</v>
      </c>
      <c r="C242" s="71">
        <v>0</v>
      </c>
      <c r="D242" s="71">
        <v>0</v>
      </c>
      <c r="E242" s="71">
        <v>0</v>
      </c>
      <c r="F242" s="126">
        <f t="shared" si="8"/>
        <v>0</v>
      </c>
      <c r="G242" s="126">
        <f t="shared" si="9"/>
        <v>0</v>
      </c>
      <c r="H242" s="127">
        <v>2050301</v>
      </c>
    </row>
    <row r="243" customHeight="1" spans="1:8">
      <c r="A243" s="101"/>
      <c r="B243" s="130" t="s">
        <v>355</v>
      </c>
      <c r="C243" s="158">
        <v>483</v>
      </c>
      <c r="D243" s="71">
        <v>444</v>
      </c>
      <c r="E243" s="71">
        <v>422</v>
      </c>
      <c r="F243" s="126">
        <f t="shared" si="8"/>
        <v>0.873706004140787</v>
      </c>
      <c r="G243" s="126">
        <f t="shared" si="9"/>
        <v>0.95045045045045</v>
      </c>
      <c r="H243" s="127">
        <v>2050302</v>
      </c>
    </row>
    <row r="244" customHeight="1" spans="1:8">
      <c r="A244" s="101"/>
      <c r="B244" s="130" t="s">
        <v>356</v>
      </c>
      <c r="C244" s="71">
        <v>0</v>
      </c>
      <c r="D244" s="71">
        <v>0</v>
      </c>
      <c r="E244" s="71">
        <v>0</v>
      </c>
      <c r="F244" s="126">
        <f t="shared" si="8"/>
        <v>0</v>
      </c>
      <c r="G244" s="126">
        <f t="shared" si="9"/>
        <v>0</v>
      </c>
      <c r="H244" s="127">
        <v>2050303</v>
      </c>
    </row>
    <row r="245" customHeight="1" spans="1:8">
      <c r="A245" s="101"/>
      <c r="B245" s="130" t="s">
        <v>357</v>
      </c>
      <c r="C245" s="71">
        <v>0</v>
      </c>
      <c r="D245" s="71">
        <v>12499</v>
      </c>
      <c r="E245" s="71">
        <v>0</v>
      </c>
      <c r="F245" s="126">
        <f t="shared" si="8"/>
        <v>0</v>
      </c>
      <c r="G245" s="126">
        <f t="shared" si="9"/>
        <v>0</v>
      </c>
      <c r="H245" s="127">
        <v>2050305</v>
      </c>
    </row>
    <row r="246" customHeight="1" spans="1:8">
      <c r="A246" s="101"/>
      <c r="B246" s="130" t="s">
        <v>358</v>
      </c>
      <c r="C246" s="71">
        <v>0</v>
      </c>
      <c r="D246" s="71">
        <v>30</v>
      </c>
      <c r="E246" s="71">
        <v>0</v>
      </c>
      <c r="F246" s="126">
        <f t="shared" si="8"/>
        <v>0</v>
      </c>
      <c r="G246" s="126">
        <f t="shared" si="9"/>
        <v>0</v>
      </c>
      <c r="H246" s="127">
        <v>2050399</v>
      </c>
    </row>
    <row r="247" customHeight="1" spans="1:8">
      <c r="A247" s="101"/>
      <c r="B247" s="130" t="s">
        <v>359</v>
      </c>
      <c r="C247" s="71">
        <v>0</v>
      </c>
      <c r="D247" s="71">
        <v>0</v>
      </c>
      <c r="E247" s="71">
        <v>0</v>
      </c>
      <c r="F247" s="126">
        <f t="shared" si="8"/>
        <v>0</v>
      </c>
      <c r="G247" s="126">
        <f t="shared" si="9"/>
        <v>0</v>
      </c>
      <c r="H247" s="127">
        <v>20504</v>
      </c>
    </row>
    <row r="248" customHeight="1" spans="1:8">
      <c r="A248" s="101"/>
      <c r="B248" s="130" t="s">
        <v>360</v>
      </c>
      <c r="C248" s="71">
        <v>0</v>
      </c>
      <c r="D248" s="71">
        <v>0</v>
      </c>
      <c r="E248" s="71">
        <v>0</v>
      </c>
      <c r="F248" s="126">
        <f t="shared" si="8"/>
        <v>0</v>
      </c>
      <c r="G248" s="126">
        <f t="shared" si="9"/>
        <v>0</v>
      </c>
      <c r="H248" s="127">
        <v>2050401</v>
      </c>
    </row>
    <row r="249" customHeight="1" spans="1:8">
      <c r="A249" s="101"/>
      <c r="B249" s="130" t="s">
        <v>361</v>
      </c>
      <c r="C249" s="71">
        <v>0</v>
      </c>
      <c r="D249" s="71">
        <v>0</v>
      </c>
      <c r="E249" s="71">
        <v>0</v>
      </c>
      <c r="F249" s="126">
        <f t="shared" si="8"/>
        <v>0</v>
      </c>
      <c r="G249" s="126">
        <f t="shared" si="9"/>
        <v>0</v>
      </c>
      <c r="H249" s="127">
        <v>2050402</v>
      </c>
    </row>
    <row r="250" customHeight="1" spans="1:8">
      <c r="A250" s="101"/>
      <c r="B250" s="130" t="s">
        <v>362</v>
      </c>
      <c r="C250" s="71">
        <v>0</v>
      </c>
      <c r="D250" s="71">
        <v>0</v>
      </c>
      <c r="E250" s="71">
        <v>0</v>
      </c>
      <c r="F250" s="126">
        <f t="shared" si="8"/>
        <v>0</v>
      </c>
      <c r="G250" s="126">
        <f t="shared" si="9"/>
        <v>0</v>
      </c>
      <c r="H250" s="127">
        <v>2050403</v>
      </c>
    </row>
    <row r="251" customHeight="1" spans="1:8">
      <c r="A251" s="101"/>
      <c r="B251" s="130" t="s">
        <v>363</v>
      </c>
      <c r="C251" s="71">
        <v>0</v>
      </c>
      <c r="D251" s="71">
        <v>0</v>
      </c>
      <c r="E251" s="71">
        <v>0</v>
      </c>
      <c r="F251" s="126">
        <f t="shared" si="8"/>
        <v>0</v>
      </c>
      <c r="G251" s="126">
        <f t="shared" si="9"/>
        <v>0</v>
      </c>
      <c r="H251" s="127">
        <v>2050404</v>
      </c>
    </row>
    <row r="252" customHeight="1" spans="1:8">
      <c r="A252" s="101"/>
      <c r="B252" s="130" t="s">
        <v>364</v>
      </c>
      <c r="C252" s="71">
        <v>0</v>
      </c>
      <c r="D252" s="71">
        <v>0</v>
      </c>
      <c r="E252" s="71">
        <v>0</v>
      </c>
      <c r="F252" s="126">
        <f t="shared" si="8"/>
        <v>0</v>
      </c>
      <c r="G252" s="126">
        <f t="shared" si="9"/>
        <v>0</v>
      </c>
      <c r="H252" s="127">
        <v>2050499</v>
      </c>
    </row>
    <row r="253" customHeight="1" spans="1:8">
      <c r="A253" s="101"/>
      <c r="B253" s="130" t="s">
        <v>365</v>
      </c>
      <c r="C253" s="71">
        <v>0</v>
      </c>
      <c r="D253" s="71">
        <v>0</v>
      </c>
      <c r="E253" s="71">
        <v>0</v>
      </c>
      <c r="F253" s="126">
        <f t="shared" si="8"/>
        <v>0</v>
      </c>
      <c r="G253" s="126">
        <f t="shared" si="9"/>
        <v>0</v>
      </c>
      <c r="H253" s="127">
        <v>20505</v>
      </c>
    </row>
    <row r="254" customHeight="1" spans="1:8">
      <c r="A254" s="101"/>
      <c r="B254" s="130" t="s">
        <v>366</v>
      </c>
      <c r="C254" s="71">
        <v>0</v>
      </c>
      <c r="D254" s="71">
        <v>0</v>
      </c>
      <c r="E254" s="71">
        <v>0</v>
      </c>
      <c r="F254" s="126">
        <f t="shared" si="8"/>
        <v>0</v>
      </c>
      <c r="G254" s="126">
        <f t="shared" si="9"/>
        <v>0</v>
      </c>
      <c r="H254" s="127">
        <v>2050501</v>
      </c>
    </row>
    <row r="255" customHeight="1" spans="1:8">
      <c r="A255" s="101"/>
      <c r="B255" s="130" t="s">
        <v>367</v>
      </c>
      <c r="C255" s="71">
        <v>0</v>
      </c>
      <c r="D255" s="71">
        <v>0</v>
      </c>
      <c r="E255" s="71">
        <v>0</v>
      </c>
      <c r="F255" s="126">
        <f t="shared" si="8"/>
        <v>0</v>
      </c>
      <c r="G255" s="126">
        <f t="shared" si="9"/>
        <v>0</v>
      </c>
      <c r="H255" s="127">
        <v>2050502</v>
      </c>
    </row>
    <row r="256" customHeight="1" spans="1:8">
      <c r="A256" s="101"/>
      <c r="B256" s="130" t="s">
        <v>368</v>
      </c>
      <c r="C256" s="71">
        <v>0</v>
      </c>
      <c r="D256" s="71">
        <v>0</v>
      </c>
      <c r="E256" s="71">
        <v>0</v>
      </c>
      <c r="F256" s="126">
        <f t="shared" si="8"/>
        <v>0</v>
      </c>
      <c r="G256" s="126">
        <f t="shared" si="9"/>
        <v>0</v>
      </c>
      <c r="H256" s="127">
        <v>2050599</v>
      </c>
    </row>
    <row r="257" customHeight="1" spans="1:8">
      <c r="A257" s="101"/>
      <c r="B257" s="130" t="s">
        <v>369</v>
      </c>
      <c r="C257" s="71">
        <v>0</v>
      </c>
      <c r="D257" s="71">
        <v>0</v>
      </c>
      <c r="E257" s="71">
        <v>0</v>
      </c>
      <c r="F257" s="126">
        <f t="shared" si="8"/>
        <v>0</v>
      </c>
      <c r="G257" s="126">
        <f t="shared" si="9"/>
        <v>0</v>
      </c>
      <c r="H257" s="127">
        <v>20506</v>
      </c>
    </row>
    <row r="258" customHeight="1" spans="1:8">
      <c r="A258" s="101"/>
      <c r="B258" s="130" t="s">
        <v>370</v>
      </c>
      <c r="C258" s="71">
        <v>0</v>
      </c>
      <c r="D258" s="71">
        <v>0</v>
      </c>
      <c r="E258" s="71">
        <v>0</v>
      </c>
      <c r="F258" s="126">
        <f t="shared" si="8"/>
        <v>0</v>
      </c>
      <c r="G258" s="126">
        <f t="shared" si="9"/>
        <v>0</v>
      </c>
      <c r="H258" s="127">
        <v>2050601</v>
      </c>
    </row>
    <row r="259" customHeight="1" spans="1:8">
      <c r="A259" s="101"/>
      <c r="B259" s="130" t="s">
        <v>371</v>
      </c>
      <c r="C259" s="71">
        <v>0</v>
      </c>
      <c r="D259" s="71">
        <v>0</v>
      </c>
      <c r="E259" s="71">
        <v>0</v>
      </c>
      <c r="F259" s="126">
        <f t="shared" si="8"/>
        <v>0</v>
      </c>
      <c r="G259" s="126">
        <f t="shared" si="9"/>
        <v>0</v>
      </c>
      <c r="H259" s="127">
        <v>2050602</v>
      </c>
    </row>
    <row r="260" customHeight="1" spans="1:8">
      <c r="A260" s="101"/>
      <c r="B260" s="130" t="s">
        <v>372</v>
      </c>
      <c r="C260" s="71">
        <v>0</v>
      </c>
      <c r="D260" s="71">
        <v>0</v>
      </c>
      <c r="E260" s="71">
        <v>0</v>
      </c>
      <c r="F260" s="126">
        <f t="shared" si="8"/>
        <v>0</v>
      </c>
      <c r="G260" s="126">
        <f t="shared" si="9"/>
        <v>0</v>
      </c>
      <c r="H260" s="127">
        <v>2050699</v>
      </c>
    </row>
    <row r="261" customHeight="1" spans="1:8">
      <c r="A261" s="101"/>
      <c r="B261" s="130" t="s">
        <v>373</v>
      </c>
      <c r="C261" s="71">
        <v>109</v>
      </c>
      <c r="D261" s="71">
        <v>122</v>
      </c>
      <c r="E261" s="71">
        <v>112</v>
      </c>
      <c r="F261" s="126">
        <f t="shared" si="8"/>
        <v>1.02752293577982</v>
      </c>
      <c r="G261" s="126">
        <f t="shared" si="9"/>
        <v>0.918032786885246</v>
      </c>
      <c r="H261" s="127">
        <v>20507</v>
      </c>
    </row>
    <row r="262" customHeight="1" spans="1:8">
      <c r="A262" s="101"/>
      <c r="B262" s="130" t="s">
        <v>374</v>
      </c>
      <c r="C262" s="158">
        <v>109</v>
      </c>
      <c r="D262" s="71">
        <v>122</v>
      </c>
      <c r="E262" s="71">
        <v>112</v>
      </c>
      <c r="F262" s="126">
        <f t="shared" si="8"/>
        <v>1.02752293577982</v>
      </c>
      <c r="G262" s="126">
        <f t="shared" si="9"/>
        <v>0.918032786885246</v>
      </c>
      <c r="H262" s="127">
        <v>2050701</v>
      </c>
    </row>
    <row r="263" customHeight="1" spans="1:8">
      <c r="A263" s="101"/>
      <c r="B263" s="130" t="s">
        <v>375</v>
      </c>
      <c r="C263" s="71">
        <v>0</v>
      </c>
      <c r="D263" s="71">
        <v>0</v>
      </c>
      <c r="E263" s="71">
        <v>0</v>
      </c>
      <c r="F263" s="126">
        <f t="shared" si="8"/>
        <v>0</v>
      </c>
      <c r="G263" s="126">
        <f t="shared" si="9"/>
        <v>0</v>
      </c>
      <c r="H263" s="127">
        <v>2050702</v>
      </c>
    </row>
    <row r="264" customHeight="1" spans="1:8">
      <c r="A264" s="101"/>
      <c r="B264" s="130" t="s">
        <v>376</v>
      </c>
      <c r="C264" s="71">
        <v>0</v>
      </c>
      <c r="D264" s="71">
        <v>0</v>
      </c>
      <c r="E264" s="71">
        <v>0</v>
      </c>
      <c r="F264" s="126">
        <f t="shared" si="8"/>
        <v>0</v>
      </c>
      <c r="G264" s="126">
        <f t="shared" si="9"/>
        <v>0</v>
      </c>
      <c r="H264" s="127">
        <v>2050799</v>
      </c>
    </row>
    <row r="265" customHeight="1" spans="1:8">
      <c r="A265" s="101"/>
      <c r="B265" s="130" t="s">
        <v>377</v>
      </c>
      <c r="C265" s="71">
        <v>433</v>
      </c>
      <c r="D265" s="71">
        <v>469</v>
      </c>
      <c r="E265" s="71">
        <v>410</v>
      </c>
      <c r="F265" s="126">
        <f t="shared" si="8"/>
        <v>0.946882217090069</v>
      </c>
      <c r="G265" s="126">
        <f t="shared" si="9"/>
        <v>0.874200426439232</v>
      </c>
      <c r="H265" s="127">
        <v>20508</v>
      </c>
    </row>
    <row r="266" customHeight="1" spans="1:8">
      <c r="A266" s="101"/>
      <c r="B266" s="130" t="s">
        <v>378</v>
      </c>
      <c r="C266" s="158">
        <v>191</v>
      </c>
      <c r="D266" s="71">
        <v>198</v>
      </c>
      <c r="E266" s="71">
        <v>170</v>
      </c>
      <c r="F266" s="126">
        <f t="shared" si="8"/>
        <v>0.890052356020942</v>
      </c>
      <c r="G266" s="126">
        <f t="shared" si="9"/>
        <v>0.858585858585859</v>
      </c>
      <c r="H266" s="127">
        <v>2050801</v>
      </c>
    </row>
    <row r="267" customHeight="1" spans="1:8">
      <c r="A267" s="101"/>
      <c r="B267" s="130" t="s">
        <v>379</v>
      </c>
      <c r="C267" s="158">
        <v>242</v>
      </c>
      <c r="D267" s="71">
        <v>271</v>
      </c>
      <c r="E267" s="71">
        <v>239</v>
      </c>
      <c r="F267" s="126">
        <f t="shared" si="8"/>
        <v>0.987603305785124</v>
      </c>
      <c r="G267" s="126">
        <f t="shared" si="9"/>
        <v>0.881918819188192</v>
      </c>
      <c r="H267" s="127">
        <v>2050802</v>
      </c>
    </row>
    <row r="268" customHeight="1" spans="1:8">
      <c r="A268" s="101"/>
      <c r="B268" s="130" t="s">
        <v>380</v>
      </c>
      <c r="C268" s="158"/>
      <c r="D268" s="71">
        <v>0</v>
      </c>
      <c r="E268" s="71">
        <v>1</v>
      </c>
      <c r="F268" s="126">
        <f t="shared" si="8"/>
        <v>0</v>
      </c>
      <c r="G268" s="126">
        <f t="shared" si="9"/>
        <v>0</v>
      </c>
      <c r="H268" s="127">
        <v>2050803</v>
      </c>
    </row>
    <row r="269" customHeight="1" spans="1:8">
      <c r="A269" s="101"/>
      <c r="B269" s="130" t="s">
        <v>381</v>
      </c>
      <c r="C269" s="158"/>
      <c r="D269" s="71">
        <v>0</v>
      </c>
      <c r="E269" s="71">
        <v>0</v>
      </c>
      <c r="F269" s="126">
        <f t="shared" si="8"/>
        <v>0</v>
      </c>
      <c r="G269" s="126">
        <f t="shared" si="9"/>
        <v>0</v>
      </c>
      <c r="H269" s="127">
        <v>2050804</v>
      </c>
    </row>
    <row r="270" customHeight="1" spans="1:8">
      <c r="A270" s="101"/>
      <c r="B270" s="130" t="s">
        <v>382</v>
      </c>
      <c r="C270" s="158"/>
      <c r="D270" s="71">
        <v>0</v>
      </c>
      <c r="E270" s="71">
        <v>0</v>
      </c>
      <c r="F270" s="126">
        <f t="shared" si="8"/>
        <v>0</v>
      </c>
      <c r="G270" s="126">
        <f t="shared" si="9"/>
        <v>0</v>
      </c>
      <c r="H270" s="127">
        <v>2050899</v>
      </c>
    </row>
    <row r="271" customHeight="1" spans="1:8">
      <c r="A271" s="101"/>
      <c r="B271" s="130" t="s">
        <v>383</v>
      </c>
      <c r="C271" s="71">
        <v>452</v>
      </c>
      <c r="D271" s="71">
        <v>967</v>
      </c>
      <c r="E271" s="71">
        <v>991</v>
      </c>
      <c r="F271" s="126">
        <f t="shared" si="8"/>
        <v>2.19247787610619</v>
      </c>
      <c r="G271" s="126">
        <f t="shared" si="9"/>
        <v>1.02481902792141</v>
      </c>
      <c r="H271" s="127">
        <v>20509</v>
      </c>
    </row>
    <row r="272" customHeight="1" spans="1:8">
      <c r="A272" s="101"/>
      <c r="B272" s="130" t="s">
        <v>384</v>
      </c>
      <c r="C272" s="71">
        <v>0</v>
      </c>
      <c r="D272" s="71">
        <v>0</v>
      </c>
      <c r="E272" s="71">
        <v>0</v>
      </c>
      <c r="F272" s="126">
        <f t="shared" si="8"/>
        <v>0</v>
      </c>
      <c r="G272" s="126">
        <f t="shared" si="9"/>
        <v>0</v>
      </c>
      <c r="H272" s="127">
        <v>2050901</v>
      </c>
    </row>
    <row r="273" customHeight="1" spans="1:8">
      <c r="A273" s="101"/>
      <c r="B273" s="130" t="s">
        <v>385</v>
      </c>
      <c r="C273" s="71">
        <v>0</v>
      </c>
      <c r="D273" s="71">
        <v>0</v>
      </c>
      <c r="E273" s="71">
        <v>0</v>
      </c>
      <c r="F273" s="126">
        <f t="shared" si="8"/>
        <v>0</v>
      </c>
      <c r="G273" s="126">
        <f t="shared" si="9"/>
        <v>0</v>
      </c>
      <c r="H273" s="127">
        <v>2050902</v>
      </c>
    </row>
    <row r="274" customHeight="1" spans="1:8">
      <c r="A274" s="101"/>
      <c r="B274" s="130" t="s">
        <v>386</v>
      </c>
      <c r="C274" s="71">
        <v>0</v>
      </c>
      <c r="D274" s="71">
        <v>0</v>
      </c>
      <c r="E274" s="71">
        <v>0</v>
      </c>
      <c r="F274" s="126">
        <f t="shared" si="8"/>
        <v>0</v>
      </c>
      <c r="G274" s="126">
        <f t="shared" si="9"/>
        <v>0</v>
      </c>
      <c r="H274" s="127">
        <v>2050903</v>
      </c>
    </row>
    <row r="275" customHeight="1" spans="1:8">
      <c r="A275" s="101"/>
      <c r="B275" s="130" t="s">
        <v>387</v>
      </c>
      <c r="C275" s="71">
        <v>0</v>
      </c>
      <c r="D275" s="71">
        <v>0</v>
      </c>
      <c r="E275" s="71">
        <v>0</v>
      </c>
      <c r="F275" s="126">
        <f t="shared" si="8"/>
        <v>0</v>
      </c>
      <c r="G275" s="126">
        <f t="shared" si="9"/>
        <v>0</v>
      </c>
      <c r="H275" s="127">
        <v>2050904</v>
      </c>
    </row>
    <row r="276" customHeight="1" spans="1:8">
      <c r="A276" s="101"/>
      <c r="B276" s="130" t="s">
        <v>388</v>
      </c>
      <c r="C276" s="71">
        <v>0</v>
      </c>
      <c r="D276" s="71">
        <v>0</v>
      </c>
      <c r="E276" s="71">
        <v>0</v>
      </c>
      <c r="F276" s="126">
        <f t="shared" si="8"/>
        <v>0</v>
      </c>
      <c r="G276" s="126">
        <f t="shared" si="9"/>
        <v>0</v>
      </c>
      <c r="H276" s="127">
        <v>2050905</v>
      </c>
    </row>
    <row r="277" customHeight="1" spans="1:8">
      <c r="A277" s="101"/>
      <c r="B277" s="130" t="s">
        <v>389</v>
      </c>
      <c r="C277" s="158">
        <v>452</v>
      </c>
      <c r="D277" s="71">
        <v>967</v>
      </c>
      <c r="E277" s="71">
        <v>991</v>
      </c>
      <c r="F277" s="126">
        <f t="shared" si="8"/>
        <v>2.19247787610619</v>
      </c>
      <c r="G277" s="126">
        <f t="shared" si="9"/>
        <v>1.02481902792141</v>
      </c>
      <c r="H277" s="127">
        <v>2050999</v>
      </c>
    </row>
    <row r="278" customHeight="1" spans="1:8">
      <c r="A278" s="101"/>
      <c r="B278" s="130" t="s">
        <v>390</v>
      </c>
      <c r="C278" s="71">
        <v>2</v>
      </c>
      <c r="D278" s="71">
        <v>0</v>
      </c>
      <c r="E278" s="71">
        <v>805</v>
      </c>
      <c r="F278" s="126">
        <f t="shared" si="8"/>
        <v>402.5</v>
      </c>
      <c r="G278" s="126">
        <f t="shared" si="9"/>
        <v>0</v>
      </c>
      <c r="H278" s="127">
        <v>20599</v>
      </c>
    </row>
    <row r="279" customHeight="1" spans="1:8">
      <c r="A279" s="101"/>
      <c r="B279" s="130" t="s">
        <v>391</v>
      </c>
      <c r="C279" s="158">
        <v>2</v>
      </c>
      <c r="D279" s="71">
        <v>0</v>
      </c>
      <c r="E279" s="71">
        <v>805</v>
      </c>
      <c r="F279" s="126">
        <f t="shared" si="8"/>
        <v>402.5</v>
      </c>
      <c r="G279" s="126">
        <f t="shared" si="9"/>
        <v>0</v>
      </c>
      <c r="H279" s="127">
        <v>2059999</v>
      </c>
    </row>
    <row r="280" customHeight="1" spans="1:8">
      <c r="A280" s="84" t="s">
        <v>392</v>
      </c>
      <c r="B280" s="130" t="s">
        <v>165</v>
      </c>
      <c r="C280" s="71">
        <v>959</v>
      </c>
      <c r="D280" s="71">
        <v>976</v>
      </c>
      <c r="E280" s="71">
        <v>681</v>
      </c>
      <c r="F280" s="126">
        <f t="shared" si="8"/>
        <v>0.710114702815433</v>
      </c>
      <c r="G280" s="126">
        <f t="shared" si="9"/>
        <v>0.697745901639344</v>
      </c>
      <c r="H280" s="127">
        <v>206</v>
      </c>
    </row>
    <row r="281" customHeight="1" spans="1:8">
      <c r="A281" s="101"/>
      <c r="B281" s="130" t="s">
        <v>393</v>
      </c>
      <c r="C281" s="71">
        <v>205</v>
      </c>
      <c r="D281" s="71">
        <v>182</v>
      </c>
      <c r="E281" s="71">
        <v>204</v>
      </c>
      <c r="F281" s="126">
        <f t="shared" si="8"/>
        <v>0.995121951219512</v>
      </c>
      <c r="G281" s="126">
        <f t="shared" si="9"/>
        <v>1.12087912087912</v>
      </c>
      <c r="H281" s="127">
        <v>20601</v>
      </c>
    </row>
    <row r="282" customHeight="1" spans="1:8">
      <c r="A282" s="101"/>
      <c r="B282" s="130" t="s">
        <v>213</v>
      </c>
      <c r="C282" s="71">
        <v>197</v>
      </c>
      <c r="D282" s="71">
        <v>175</v>
      </c>
      <c r="E282" s="71">
        <v>197</v>
      </c>
      <c r="F282" s="126">
        <f t="shared" si="8"/>
        <v>1</v>
      </c>
      <c r="G282" s="126">
        <f t="shared" si="9"/>
        <v>1.12571428571429</v>
      </c>
      <c r="H282" s="127">
        <v>2060101</v>
      </c>
    </row>
    <row r="283" customHeight="1" spans="1:8">
      <c r="A283" s="101"/>
      <c r="B283" s="130" t="s">
        <v>214</v>
      </c>
      <c r="C283" s="71"/>
      <c r="D283" s="71">
        <v>0</v>
      </c>
      <c r="E283" s="71">
        <v>0</v>
      </c>
      <c r="F283" s="126">
        <f t="shared" si="8"/>
        <v>0</v>
      </c>
      <c r="G283" s="126">
        <f t="shared" si="9"/>
        <v>0</v>
      </c>
      <c r="H283" s="127">
        <v>2060102</v>
      </c>
    </row>
    <row r="284" customHeight="1" spans="1:8">
      <c r="A284" s="101"/>
      <c r="B284" s="130" t="s">
        <v>215</v>
      </c>
      <c r="C284" s="71"/>
      <c r="D284" s="71">
        <v>0</v>
      </c>
      <c r="E284" s="71">
        <v>0</v>
      </c>
      <c r="F284" s="126">
        <f t="shared" si="8"/>
        <v>0</v>
      </c>
      <c r="G284" s="126">
        <f t="shared" si="9"/>
        <v>0</v>
      </c>
      <c r="H284" s="127">
        <v>2060103</v>
      </c>
    </row>
    <row r="285" customHeight="1" spans="1:8">
      <c r="A285" s="101"/>
      <c r="B285" s="130" t="s">
        <v>394</v>
      </c>
      <c r="C285" s="71">
        <v>8</v>
      </c>
      <c r="D285" s="71">
        <v>7</v>
      </c>
      <c r="E285" s="71">
        <v>7</v>
      </c>
      <c r="F285" s="126">
        <f t="shared" si="8"/>
        <v>0.875</v>
      </c>
      <c r="G285" s="126">
        <f t="shared" si="9"/>
        <v>1</v>
      </c>
      <c r="H285" s="127">
        <v>2060199</v>
      </c>
    </row>
    <row r="286" customHeight="1" spans="1:8">
      <c r="A286" s="101"/>
      <c r="B286" s="130" t="s">
        <v>395</v>
      </c>
      <c r="C286" s="71">
        <v>0</v>
      </c>
      <c r="D286" s="71">
        <v>0</v>
      </c>
      <c r="E286" s="71">
        <v>0</v>
      </c>
      <c r="F286" s="126">
        <f t="shared" si="8"/>
        <v>0</v>
      </c>
      <c r="G286" s="126">
        <f t="shared" si="9"/>
        <v>0</v>
      </c>
      <c r="H286" s="127">
        <v>20602</v>
      </c>
    </row>
    <row r="287" customHeight="1" spans="1:8">
      <c r="A287" s="101"/>
      <c r="B287" s="130" t="s">
        <v>396</v>
      </c>
      <c r="C287" s="71">
        <v>0</v>
      </c>
      <c r="D287" s="71">
        <v>0</v>
      </c>
      <c r="E287" s="71">
        <v>0</v>
      </c>
      <c r="F287" s="126">
        <f t="shared" si="8"/>
        <v>0</v>
      </c>
      <c r="G287" s="126">
        <f t="shared" si="9"/>
        <v>0</v>
      </c>
      <c r="H287" s="127">
        <v>2060201</v>
      </c>
    </row>
    <row r="288" customHeight="1" spans="1:8">
      <c r="A288" s="101"/>
      <c r="B288" s="130" t="s">
        <v>397</v>
      </c>
      <c r="C288" s="71">
        <v>0</v>
      </c>
      <c r="D288" s="71">
        <v>0</v>
      </c>
      <c r="E288" s="71">
        <v>0</v>
      </c>
      <c r="F288" s="126">
        <f t="shared" si="8"/>
        <v>0</v>
      </c>
      <c r="G288" s="126">
        <f t="shared" si="9"/>
        <v>0</v>
      </c>
      <c r="H288" s="127">
        <v>2060203</v>
      </c>
    </row>
    <row r="289" customHeight="1" spans="1:8">
      <c r="A289" s="101"/>
      <c r="B289" s="130" t="s">
        <v>398</v>
      </c>
      <c r="C289" s="71">
        <v>0</v>
      </c>
      <c r="D289" s="71">
        <v>0</v>
      </c>
      <c r="E289" s="71">
        <v>0</v>
      </c>
      <c r="F289" s="126">
        <f t="shared" si="8"/>
        <v>0</v>
      </c>
      <c r="G289" s="126">
        <f t="shared" si="9"/>
        <v>0</v>
      </c>
      <c r="H289" s="127">
        <v>2060204</v>
      </c>
    </row>
    <row r="290" customHeight="1" spans="1:8">
      <c r="A290" s="101"/>
      <c r="B290" s="130" t="s">
        <v>399</v>
      </c>
      <c r="C290" s="71">
        <v>0</v>
      </c>
      <c r="D290" s="71">
        <v>0</v>
      </c>
      <c r="E290" s="71">
        <v>0</v>
      </c>
      <c r="F290" s="126">
        <f t="shared" si="8"/>
        <v>0</v>
      </c>
      <c r="G290" s="126">
        <f t="shared" si="9"/>
        <v>0</v>
      </c>
      <c r="H290" s="127">
        <v>2060205</v>
      </c>
    </row>
    <row r="291" customHeight="1" spans="1:8">
      <c r="A291" s="101"/>
      <c r="B291" s="130" t="s">
        <v>400</v>
      </c>
      <c r="C291" s="71">
        <v>0</v>
      </c>
      <c r="D291" s="71">
        <v>0</v>
      </c>
      <c r="E291" s="71">
        <v>0</v>
      </c>
      <c r="F291" s="126">
        <f t="shared" si="8"/>
        <v>0</v>
      </c>
      <c r="G291" s="126">
        <f t="shared" si="9"/>
        <v>0</v>
      </c>
      <c r="H291" s="127">
        <v>2060206</v>
      </c>
    </row>
    <row r="292" customHeight="1" spans="1:8">
      <c r="A292" s="101"/>
      <c r="B292" s="130" t="s">
        <v>401</v>
      </c>
      <c r="C292" s="71">
        <v>0</v>
      </c>
      <c r="D292" s="71">
        <v>0</v>
      </c>
      <c r="E292" s="71">
        <v>0</v>
      </c>
      <c r="F292" s="126">
        <f t="shared" si="8"/>
        <v>0</v>
      </c>
      <c r="G292" s="126">
        <f t="shared" si="9"/>
        <v>0</v>
      </c>
      <c r="H292" s="127">
        <v>2060207</v>
      </c>
    </row>
    <row r="293" customHeight="1" spans="1:8">
      <c r="A293" s="101"/>
      <c r="B293" s="130" t="s">
        <v>402</v>
      </c>
      <c r="C293" s="71">
        <v>0</v>
      </c>
      <c r="D293" s="71">
        <v>0</v>
      </c>
      <c r="E293" s="71">
        <v>0</v>
      </c>
      <c r="F293" s="126">
        <f t="shared" si="8"/>
        <v>0</v>
      </c>
      <c r="G293" s="126">
        <f t="shared" si="9"/>
        <v>0</v>
      </c>
      <c r="H293" s="127">
        <v>2060208</v>
      </c>
    </row>
    <row r="294" customHeight="1" spans="1:8">
      <c r="A294" s="101"/>
      <c r="B294" s="130" t="s">
        <v>403</v>
      </c>
      <c r="C294" s="71">
        <v>0</v>
      </c>
      <c r="D294" s="71">
        <v>0</v>
      </c>
      <c r="E294" s="71">
        <v>0</v>
      </c>
      <c r="F294" s="126">
        <f t="shared" si="8"/>
        <v>0</v>
      </c>
      <c r="G294" s="126">
        <f t="shared" si="9"/>
        <v>0</v>
      </c>
      <c r="H294" s="127">
        <v>2060299</v>
      </c>
    </row>
    <row r="295" customHeight="1" spans="1:8">
      <c r="A295" s="101"/>
      <c r="B295" s="130" t="s">
        <v>404</v>
      </c>
      <c r="C295" s="71">
        <v>0</v>
      </c>
      <c r="D295" s="71">
        <v>0</v>
      </c>
      <c r="E295" s="71">
        <v>0</v>
      </c>
      <c r="F295" s="126">
        <f t="shared" si="8"/>
        <v>0</v>
      </c>
      <c r="G295" s="126">
        <f t="shared" si="9"/>
        <v>0</v>
      </c>
      <c r="H295" s="127">
        <v>20603</v>
      </c>
    </row>
    <row r="296" customHeight="1" spans="1:8">
      <c r="A296" s="101"/>
      <c r="B296" s="130" t="s">
        <v>396</v>
      </c>
      <c r="C296" s="71">
        <v>0</v>
      </c>
      <c r="D296" s="71">
        <v>0</v>
      </c>
      <c r="E296" s="71">
        <v>0</v>
      </c>
      <c r="F296" s="126">
        <f t="shared" si="8"/>
        <v>0</v>
      </c>
      <c r="G296" s="126">
        <f t="shared" si="9"/>
        <v>0</v>
      </c>
      <c r="H296" s="127">
        <v>2060301</v>
      </c>
    </row>
    <row r="297" customHeight="1" spans="1:8">
      <c r="A297" s="101"/>
      <c r="B297" s="130" t="s">
        <v>405</v>
      </c>
      <c r="C297" s="71">
        <v>0</v>
      </c>
      <c r="D297" s="71">
        <v>0</v>
      </c>
      <c r="E297" s="71">
        <v>0</v>
      </c>
      <c r="F297" s="126">
        <f t="shared" si="8"/>
        <v>0</v>
      </c>
      <c r="G297" s="126">
        <f t="shared" si="9"/>
        <v>0</v>
      </c>
      <c r="H297" s="127">
        <v>2060302</v>
      </c>
    </row>
    <row r="298" customHeight="1" spans="1:8">
      <c r="A298" s="101"/>
      <c r="B298" s="130" t="s">
        <v>406</v>
      </c>
      <c r="C298" s="71">
        <v>0</v>
      </c>
      <c r="D298" s="71">
        <v>0</v>
      </c>
      <c r="E298" s="71">
        <v>0</v>
      </c>
      <c r="F298" s="126">
        <f t="shared" si="8"/>
        <v>0</v>
      </c>
      <c r="G298" s="126">
        <f t="shared" si="9"/>
        <v>0</v>
      </c>
      <c r="H298" s="127">
        <v>2060303</v>
      </c>
    </row>
    <row r="299" customHeight="1" spans="1:8">
      <c r="A299" s="101"/>
      <c r="B299" s="130" t="s">
        <v>407</v>
      </c>
      <c r="C299" s="71">
        <v>0</v>
      </c>
      <c r="D299" s="71">
        <v>0</v>
      </c>
      <c r="E299" s="71">
        <v>0</v>
      </c>
      <c r="F299" s="126">
        <f t="shared" si="8"/>
        <v>0</v>
      </c>
      <c r="G299" s="126">
        <f t="shared" si="9"/>
        <v>0</v>
      </c>
      <c r="H299" s="127">
        <v>2060304</v>
      </c>
    </row>
    <row r="300" customHeight="1" spans="1:8">
      <c r="A300" s="101"/>
      <c r="B300" s="130" t="s">
        <v>408</v>
      </c>
      <c r="C300" s="71">
        <v>0</v>
      </c>
      <c r="D300" s="71">
        <v>0</v>
      </c>
      <c r="E300" s="71">
        <v>0</v>
      </c>
      <c r="F300" s="126">
        <f t="shared" si="8"/>
        <v>0</v>
      </c>
      <c r="G300" s="126">
        <f t="shared" si="9"/>
        <v>0</v>
      </c>
      <c r="H300" s="127">
        <v>2060399</v>
      </c>
    </row>
    <row r="301" customHeight="1" spans="1:8">
      <c r="A301" s="101"/>
      <c r="B301" s="130" t="s">
        <v>409</v>
      </c>
      <c r="C301" s="71">
        <v>438</v>
      </c>
      <c r="D301" s="71">
        <v>513</v>
      </c>
      <c r="E301" s="71">
        <v>257</v>
      </c>
      <c r="F301" s="126">
        <f t="shared" si="8"/>
        <v>0.58675799086758</v>
      </c>
      <c r="G301" s="126">
        <f t="shared" si="9"/>
        <v>0.500974658869396</v>
      </c>
      <c r="H301" s="127">
        <v>20604</v>
      </c>
    </row>
    <row r="302" customHeight="1" spans="1:8">
      <c r="A302" s="101"/>
      <c r="B302" s="130" t="s">
        <v>396</v>
      </c>
      <c r="C302" s="71">
        <v>0</v>
      </c>
      <c r="D302" s="71">
        <v>0</v>
      </c>
      <c r="E302" s="71">
        <v>0</v>
      </c>
      <c r="F302" s="126">
        <f t="shared" si="8"/>
        <v>0</v>
      </c>
      <c r="G302" s="126">
        <f t="shared" si="9"/>
        <v>0</v>
      </c>
      <c r="H302" s="127">
        <v>2060401</v>
      </c>
    </row>
    <row r="303" customHeight="1" spans="1:8">
      <c r="A303" s="101"/>
      <c r="B303" s="130" t="s">
        <v>410</v>
      </c>
      <c r="C303" s="71">
        <v>0</v>
      </c>
      <c r="D303" s="71">
        <v>0</v>
      </c>
      <c r="E303" s="71">
        <v>0</v>
      </c>
      <c r="F303" s="126">
        <f t="shared" si="8"/>
        <v>0</v>
      </c>
      <c r="G303" s="126">
        <f t="shared" si="9"/>
        <v>0</v>
      </c>
      <c r="H303" s="127">
        <v>2060404</v>
      </c>
    </row>
    <row r="304" customHeight="1" spans="1:8">
      <c r="A304" s="101"/>
      <c r="B304" s="130" t="s">
        <v>411</v>
      </c>
      <c r="C304" s="71">
        <v>0</v>
      </c>
      <c r="D304" s="71">
        <v>0</v>
      </c>
      <c r="E304" s="71">
        <v>0</v>
      </c>
      <c r="F304" s="126">
        <f t="shared" si="8"/>
        <v>0</v>
      </c>
      <c r="G304" s="126">
        <f t="shared" si="9"/>
        <v>0</v>
      </c>
      <c r="H304" s="127">
        <v>2060405</v>
      </c>
    </row>
    <row r="305" customHeight="1" spans="1:8">
      <c r="A305" s="101"/>
      <c r="B305" s="130" t="s">
        <v>412</v>
      </c>
      <c r="C305" s="158">
        <v>438</v>
      </c>
      <c r="D305" s="71">
        <v>513</v>
      </c>
      <c r="E305" s="71">
        <v>257</v>
      </c>
      <c r="F305" s="126">
        <f t="shared" si="8"/>
        <v>0.58675799086758</v>
      </c>
      <c r="G305" s="126">
        <f t="shared" si="9"/>
        <v>0.500974658869396</v>
      </c>
      <c r="H305" s="127">
        <v>2060499</v>
      </c>
    </row>
    <row r="306" customHeight="1" spans="1:8">
      <c r="A306" s="101"/>
      <c r="B306" s="130" t="s">
        <v>413</v>
      </c>
      <c r="C306" s="71">
        <v>0</v>
      </c>
      <c r="D306" s="71">
        <v>0</v>
      </c>
      <c r="E306" s="71">
        <v>0</v>
      </c>
      <c r="F306" s="126">
        <f t="shared" si="8"/>
        <v>0</v>
      </c>
      <c r="G306" s="126">
        <f t="shared" si="9"/>
        <v>0</v>
      </c>
      <c r="H306" s="127">
        <v>20605</v>
      </c>
    </row>
    <row r="307" customHeight="1" spans="1:8">
      <c r="A307" s="101"/>
      <c r="B307" s="130" t="s">
        <v>396</v>
      </c>
      <c r="C307" s="71">
        <v>0</v>
      </c>
      <c r="D307" s="71">
        <v>0</v>
      </c>
      <c r="E307" s="71">
        <v>0</v>
      </c>
      <c r="F307" s="126">
        <f t="shared" si="8"/>
        <v>0</v>
      </c>
      <c r="G307" s="126">
        <f t="shared" si="9"/>
        <v>0</v>
      </c>
      <c r="H307" s="127">
        <v>2060501</v>
      </c>
    </row>
    <row r="308" customHeight="1" spans="1:8">
      <c r="A308" s="101"/>
      <c r="B308" s="130" t="s">
        <v>414</v>
      </c>
      <c r="C308" s="71">
        <v>0</v>
      </c>
      <c r="D308" s="71">
        <v>0</v>
      </c>
      <c r="E308" s="71">
        <v>0</v>
      </c>
      <c r="F308" s="126">
        <f t="shared" si="8"/>
        <v>0</v>
      </c>
      <c r="G308" s="126">
        <f t="shared" si="9"/>
        <v>0</v>
      </c>
      <c r="H308" s="127">
        <v>2060502</v>
      </c>
    </row>
    <row r="309" customHeight="1" spans="1:8">
      <c r="A309" s="101"/>
      <c r="B309" s="130" t="s">
        <v>415</v>
      </c>
      <c r="C309" s="71">
        <v>0</v>
      </c>
      <c r="D309" s="71">
        <v>0</v>
      </c>
      <c r="E309" s="71">
        <v>0</v>
      </c>
      <c r="F309" s="126">
        <f t="shared" si="8"/>
        <v>0</v>
      </c>
      <c r="G309" s="126">
        <f t="shared" si="9"/>
        <v>0</v>
      </c>
      <c r="H309" s="127">
        <v>2060503</v>
      </c>
    </row>
    <row r="310" customHeight="1" spans="1:8">
      <c r="A310" s="101"/>
      <c r="B310" s="130" t="s">
        <v>416</v>
      </c>
      <c r="C310" s="71">
        <v>0</v>
      </c>
      <c r="D310" s="71">
        <v>0</v>
      </c>
      <c r="E310" s="71">
        <v>0</v>
      </c>
      <c r="F310" s="126">
        <f t="shared" si="8"/>
        <v>0</v>
      </c>
      <c r="G310" s="126">
        <f t="shared" si="9"/>
        <v>0</v>
      </c>
      <c r="H310" s="127">
        <v>2060599</v>
      </c>
    </row>
    <row r="311" customHeight="1" spans="1:8">
      <c r="A311" s="101"/>
      <c r="B311" s="130" t="s">
        <v>417</v>
      </c>
      <c r="C311" s="71">
        <v>0</v>
      </c>
      <c r="D311" s="71">
        <v>0</v>
      </c>
      <c r="E311" s="71">
        <v>0</v>
      </c>
      <c r="F311" s="126">
        <f t="shared" si="8"/>
        <v>0</v>
      </c>
      <c r="G311" s="126">
        <f t="shared" si="9"/>
        <v>0</v>
      </c>
      <c r="H311" s="127">
        <v>20606</v>
      </c>
    </row>
    <row r="312" customHeight="1" spans="1:8">
      <c r="A312" s="101"/>
      <c r="B312" s="130" t="s">
        <v>418</v>
      </c>
      <c r="C312" s="71">
        <v>0</v>
      </c>
      <c r="D312" s="71">
        <v>0</v>
      </c>
      <c r="E312" s="71">
        <v>0</v>
      </c>
      <c r="F312" s="126">
        <f t="shared" si="8"/>
        <v>0</v>
      </c>
      <c r="G312" s="126">
        <f t="shared" si="9"/>
        <v>0</v>
      </c>
      <c r="H312" s="127">
        <v>2060601</v>
      </c>
    </row>
    <row r="313" customHeight="1" spans="1:8">
      <c r="A313" s="101"/>
      <c r="B313" s="130" t="s">
        <v>419</v>
      </c>
      <c r="C313" s="71">
        <v>0</v>
      </c>
      <c r="D313" s="71">
        <v>0</v>
      </c>
      <c r="E313" s="71">
        <v>0</v>
      </c>
      <c r="F313" s="126">
        <f t="shared" si="8"/>
        <v>0</v>
      </c>
      <c r="G313" s="126">
        <f t="shared" si="9"/>
        <v>0</v>
      </c>
      <c r="H313" s="127">
        <v>2060602</v>
      </c>
    </row>
    <row r="314" customHeight="1" spans="1:8">
      <c r="A314" s="101"/>
      <c r="B314" s="130" t="s">
        <v>420</v>
      </c>
      <c r="C314" s="71">
        <v>0</v>
      </c>
      <c r="D314" s="71">
        <v>0</v>
      </c>
      <c r="E314" s="71">
        <v>0</v>
      </c>
      <c r="F314" s="126">
        <f t="shared" si="8"/>
        <v>0</v>
      </c>
      <c r="G314" s="126">
        <f t="shared" si="9"/>
        <v>0</v>
      </c>
      <c r="H314" s="127">
        <v>2060603</v>
      </c>
    </row>
    <row r="315" customHeight="1" spans="1:8">
      <c r="A315" s="101"/>
      <c r="B315" s="130" t="s">
        <v>421</v>
      </c>
      <c r="C315" s="71">
        <v>0</v>
      </c>
      <c r="D315" s="71">
        <v>0</v>
      </c>
      <c r="E315" s="71">
        <v>0</v>
      </c>
      <c r="F315" s="126">
        <f t="shared" si="8"/>
        <v>0</v>
      </c>
      <c r="G315" s="126">
        <f t="shared" si="9"/>
        <v>0</v>
      </c>
      <c r="H315" s="127">
        <v>2060699</v>
      </c>
    </row>
    <row r="316" customHeight="1" spans="1:8">
      <c r="A316" s="101"/>
      <c r="B316" s="130" t="s">
        <v>422</v>
      </c>
      <c r="C316" s="71">
        <v>304</v>
      </c>
      <c r="D316" s="71">
        <v>277</v>
      </c>
      <c r="E316" s="71">
        <v>214</v>
      </c>
      <c r="F316" s="126">
        <f t="shared" si="8"/>
        <v>0.703947368421053</v>
      </c>
      <c r="G316" s="126">
        <f t="shared" si="9"/>
        <v>0.772563176895307</v>
      </c>
      <c r="H316" s="127">
        <v>20607</v>
      </c>
    </row>
    <row r="317" customHeight="1" spans="1:8">
      <c r="A317" s="101"/>
      <c r="B317" s="130" t="s">
        <v>396</v>
      </c>
      <c r="C317" s="158">
        <v>143</v>
      </c>
      <c r="D317" s="71">
        <v>169</v>
      </c>
      <c r="E317" s="71">
        <v>126</v>
      </c>
      <c r="F317" s="126">
        <f t="shared" si="8"/>
        <v>0.881118881118881</v>
      </c>
      <c r="G317" s="126">
        <f t="shared" si="9"/>
        <v>0.745562130177515</v>
      </c>
      <c r="H317" s="127">
        <v>2060701</v>
      </c>
    </row>
    <row r="318" customHeight="1" spans="1:8">
      <c r="A318" s="101"/>
      <c r="B318" s="130" t="s">
        <v>423</v>
      </c>
      <c r="C318" s="158">
        <v>159</v>
      </c>
      <c r="D318" s="71">
        <v>93</v>
      </c>
      <c r="E318" s="71">
        <v>86</v>
      </c>
      <c r="F318" s="126">
        <f t="shared" si="8"/>
        <v>0.540880503144654</v>
      </c>
      <c r="G318" s="126">
        <f t="shared" si="9"/>
        <v>0.924731182795699</v>
      </c>
      <c r="H318" s="127">
        <v>2060702</v>
      </c>
    </row>
    <row r="319" customHeight="1" spans="1:8">
      <c r="A319" s="101"/>
      <c r="B319" s="130" t="s">
        <v>424</v>
      </c>
      <c r="C319" s="158"/>
      <c r="D319" s="71">
        <v>0</v>
      </c>
      <c r="E319" s="71">
        <v>0</v>
      </c>
      <c r="F319" s="126">
        <f t="shared" si="8"/>
        <v>0</v>
      </c>
      <c r="G319" s="126">
        <f t="shared" si="9"/>
        <v>0</v>
      </c>
      <c r="H319" s="127">
        <v>2060703</v>
      </c>
    </row>
    <row r="320" customHeight="1" spans="1:8">
      <c r="A320" s="101"/>
      <c r="B320" s="130" t="s">
        <v>425</v>
      </c>
      <c r="C320" s="158"/>
      <c r="D320" s="71">
        <v>0</v>
      </c>
      <c r="E320" s="71">
        <v>0</v>
      </c>
      <c r="F320" s="126">
        <f t="shared" si="8"/>
        <v>0</v>
      </c>
      <c r="G320" s="126">
        <f t="shared" si="9"/>
        <v>0</v>
      </c>
      <c r="H320" s="127">
        <v>2060704</v>
      </c>
    </row>
    <row r="321" customHeight="1" spans="1:8">
      <c r="A321" s="101"/>
      <c r="B321" s="130" t="s">
        <v>426</v>
      </c>
      <c r="C321" s="158"/>
      <c r="D321" s="71">
        <v>0</v>
      </c>
      <c r="E321" s="71">
        <v>0</v>
      </c>
      <c r="F321" s="126">
        <f t="shared" si="8"/>
        <v>0</v>
      </c>
      <c r="G321" s="126">
        <f t="shared" si="9"/>
        <v>0</v>
      </c>
      <c r="H321" s="127">
        <v>2060705</v>
      </c>
    </row>
    <row r="322" customHeight="1" spans="1:8">
      <c r="A322" s="101"/>
      <c r="B322" s="130" t="s">
        <v>427</v>
      </c>
      <c r="C322" s="158">
        <v>2</v>
      </c>
      <c r="D322" s="71">
        <v>15</v>
      </c>
      <c r="E322" s="71">
        <v>2</v>
      </c>
      <c r="F322" s="126">
        <f t="shared" si="8"/>
        <v>1</v>
      </c>
      <c r="G322" s="126">
        <f t="shared" si="9"/>
        <v>0.133333333333333</v>
      </c>
      <c r="H322" s="127">
        <v>2060799</v>
      </c>
    </row>
    <row r="323" customHeight="1" spans="1:8">
      <c r="A323" s="101"/>
      <c r="B323" s="130" t="s">
        <v>428</v>
      </c>
      <c r="C323" s="71">
        <v>0</v>
      </c>
      <c r="D323" s="71">
        <v>0</v>
      </c>
      <c r="E323" s="71">
        <v>0</v>
      </c>
      <c r="F323" s="126">
        <f t="shared" si="8"/>
        <v>0</v>
      </c>
      <c r="G323" s="126">
        <f t="shared" si="9"/>
        <v>0</v>
      </c>
      <c r="H323" s="127">
        <v>20608</v>
      </c>
    </row>
    <row r="324" customHeight="1" spans="1:8">
      <c r="A324" s="101"/>
      <c r="B324" s="130" t="s">
        <v>429</v>
      </c>
      <c r="C324" s="71">
        <v>0</v>
      </c>
      <c r="D324" s="71">
        <v>0</v>
      </c>
      <c r="E324" s="71">
        <v>0</v>
      </c>
      <c r="F324" s="126">
        <f t="shared" si="8"/>
        <v>0</v>
      </c>
      <c r="G324" s="126">
        <f t="shared" si="9"/>
        <v>0</v>
      </c>
      <c r="H324" s="127">
        <v>2060801</v>
      </c>
    </row>
    <row r="325" customHeight="1" spans="1:8">
      <c r="A325" s="101"/>
      <c r="B325" s="130" t="s">
        <v>430</v>
      </c>
      <c r="C325" s="71">
        <v>0</v>
      </c>
      <c r="D325" s="71">
        <v>0</v>
      </c>
      <c r="E325" s="71">
        <v>0</v>
      </c>
      <c r="F325" s="126">
        <f t="shared" si="8"/>
        <v>0</v>
      </c>
      <c r="G325" s="126">
        <f t="shared" si="9"/>
        <v>0</v>
      </c>
      <c r="H325" s="127">
        <v>2060802</v>
      </c>
    </row>
    <row r="326" customHeight="1" spans="1:8">
      <c r="A326" s="101"/>
      <c r="B326" s="130" t="s">
        <v>431</v>
      </c>
      <c r="C326" s="71">
        <v>0</v>
      </c>
      <c r="D326" s="71">
        <v>0</v>
      </c>
      <c r="E326" s="71">
        <v>0</v>
      </c>
      <c r="F326" s="126">
        <f t="shared" si="8"/>
        <v>0</v>
      </c>
      <c r="G326" s="126">
        <f t="shared" si="9"/>
        <v>0</v>
      </c>
      <c r="H326" s="127">
        <v>2060899</v>
      </c>
    </row>
    <row r="327" customHeight="1" spans="1:8">
      <c r="A327" s="101"/>
      <c r="B327" s="130" t="s">
        <v>432</v>
      </c>
      <c r="C327" s="71">
        <v>0</v>
      </c>
      <c r="D327" s="71">
        <v>0</v>
      </c>
      <c r="E327" s="71">
        <v>0</v>
      </c>
      <c r="F327" s="126">
        <f t="shared" si="8"/>
        <v>0</v>
      </c>
      <c r="G327" s="126">
        <f t="shared" si="9"/>
        <v>0</v>
      </c>
      <c r="H327" s="127">
        <v>20609</v>
      </c>
    </row>
    <row r="328" customHeight="1" spans="1:8">
      <c r="A328" s="101"/>
      <c r="B328" s="130" t="s">
        <v>433</v>
      </c>
      <c r="C328" s="71">
        <v>0</v>
      </c>
      <c r="D328" s="71">
        <v>0</v>
      </c>
      <c r="E328" s="71">
        <v>0</v>
      </c>
      <c r="F328" s="126">
        <f t="shared" si="8"/>
        <v>0</v>
      </c>
      <c r="G328" s="126">
        <f t="shared" si="9"/>
        <v>0</v>
      </c>
      <c r="H328" s="127">
        <v>2060901</v>
      </c>
    </row>
    <row r="329" customHeight="1" spans="1:8">
      <c r="A329" s="101"/>
      <c r="B329" s="130" t="s">
        <v>434</v>
      </c>
      <c r="C329" s="71">
        <v>0</v>
      </c>
      <c r="D329" s="71">
        <v>0</v>
      </c>
      <c r="E329" s="71">
        <v>0</v>
      </c>
      <c r="F329" s="126">
        <f t="shared" si="8"/>
        <v>0</v>
      </c>
      <c r="G329" s="126">
        <f t="shared" si="9"/>
        <v>0</v>
      </c>
      <c r="H329" s="127">
        <v>2060902</v>
      </c>
    </row>
    <row r="330" customHeight="1" spans="1:8">
      <c r="A330" s="101"/>
      <c r="B330" s="130" t="s">
        <v>435</v>
      </c>
      <c r="C330" s="71">
        <v>0</v>
      </c>
      <c r="D330" s="71">
        <v>0</v>
      </c>
      <c r="E330" s="71">
        <v>0</v>
      </c>
      <c r="F330" s="126">
        <f t="shared" si="8"/>
        <v>0</v>
      </c>
      <c r="G330" s="126">
        <f t="shared" si="9"/>
        <v>0</v>
      </c>
      <c r="H330" s="127">
        <v>2060999</v>
      </c>
    </row>
    <row r="331" customHeight="1" spans="1:8">
      <c r="A331" s="101"/>
      <c r="B331" s="130" t="s">
        <v>436</v>
      </c>
      <c r="C331" s="71">
        <v>12</v>
      </c>
      <c r="D331" s="71">
        <v>4</v>
      </c>
      <c r="E331" s="71">
        <v>6</v>
      </c>
      <c r="F331" s="126">
        <f t="shared" si="8"/>
        <v>0.5</v>
      </c>
      <c r="G331" s="126">
        <f t="shared" si="9"/>
        <v>1.5</v>
      </c>
      <c r="H331" s="127">
        <v>20699</v>
      </c>
    </row>
    <row r="332" customHeight="1" spans="1:8">
      <c r="A332" s="101"/>
      <c r="B332" s="130" t="s">
        <v>437</v>
      </c>
      <c r="C332" s="71">
        <v>0</v>
      </c>
      <c r="D332" s="71">
        <v>0</v>
      </c>
      <c r="E332" s="71">
        <v>0</v>
      </c>
      <c r="F332" s="126">
        <f t="shared" si="8"/>
        <v>0</v>
      </c>
      <c r="G332" s="126">
        <f t="shared" si="9"/>
        <v>0</v>
      </c>
      <c r="H332" s="127">
        <v>2069901</v>
      </c>
    </row>
    <row r="333" customHeight="1" spans="1:8">
      <c r="A333" s="101"/>
      <c r="B333" s="130" t="s">
        <v>438</v>
      </c>
      <c r="C333" s="71">
        <v>0</v>
      </c>
      <c r="D333" s="71">
        <v>0</v>
      </c>
      <c r="E333" s="71">
        <v>0</v>
      </c>
      <c r="F333" s="126">
        <f t="shared" si="8"/>
        <v>0</v>
      </c>
      <c r="G333" s="126">
        <f t="shared" si="9"/>
        <v>0</v>
      </c>
      <c r="H333" s="127">
        <v>2069902</v>
      </c>
    </row>
    <row r="334" customHeight="1" spans="1:8">
      <c r="A334" s="101"/>
      <c r="B334" s="130" t="s">
        <v>439</v>
      </c>
      <c r="C334" s="71">
        <v>0</v>
      </c>
      <c r="D334" s="71">
        <v>0</v>
      </c>
      <c r="E334" s="71">
        <v>0</v>
      </c>
      <c r="F334" s="126">
        <f t="shared" si="8"/>
        <v>0</v>
      </c>
      <c r="G334" s="126">
        <f t="shared" si="9"/>
        <v>0</v>
      </c>
      <c r="H334" s="127">
        <v>2069903</v>
      </c>
    </row>
    <row r="335" customHeight="1" spans="1:8">
      <c r="A335" s="101"/>
      <c r="B335" s="130" t="s">
        <v>440</v>
      </c>
      <c r="C335" s="158">
        <v>12</v>
      </c>
      <c r="D335" s="71">
        <v>4</v>
      </c>
      <c r="E335" s="71">
        <v>6</v>
      </c>
      <c r="F335" s="126">
        <f t="shared" si="8"/>
        <v>0.5</v>
      </c>
      <c r="G335" s="126">
        <f t="shared" si="9"/>
        <v>1.5</v>
      </c>
      <c r="H335" s="127">
        <v>2069999</v>
      </c>
    </row>
    <row r="336" customHeight="1" spans="1:8">
      <c r="A336" s="84" t="s">
        <v>441</v>
      </c>
      <c r="B336" s="130" t="s">
        <v>166</v>
      </c>
      <c r="C336" s="71">
        <v>2554</v>
      </c>
      <c r="D336" s="71">
        <v>1933</v>
      </c>
      <c r="E336" s="71">
        <v>2107</v>
      </c>
      <c r="F336" s="126">
        <f t="shared" si="8"/>
        <v>0.824980422866092</v>
      </c>
      <c r="G336" s="126">
        <f t="shared" si="9"/>
        <v>1.09001551991723</v>
      </c>
      <c r="H336" s="127">
        <v>207</v>
      </c>
    </row>
    <row r="337" customHeight="1" spans="1:8">
      <c r="A337" s="101"/>
      <c r="B337" s="130" t="s">
        <v>442</v>
      </c>
      <c r="C337" s="71">
        <v>1178</v>
      </c>
      <c r="D337" s="71">
        <v>1169</v>
      </c>
      <c r="E337" s="71">
        <v>1196</v>
      </c>
      <c r="F337" s="126">
        <f t="shared" si="8"/>
        <v>1.01528013582343</v>
      </c>
      <c r="G337" s="126">
        <f t="shared" si="9"/>
        <v>1.02309666381523</v>
      </c>
      <c r="H337" s="127">
        <v>20701</v>
      </c>
    </row>
    <row r="338" customHeight="1" spans="1:8">
      <c r="A338" s="101"/>
      <c r="B338" s="130" t="s">
        <v>213</v>
      </c>
      <c r="C338" s="158">
        <v>732</v>
      </c>
      <c r="D338" s="71">
        <v>948</v>
      </c>
      <c r="E338" s="71">
        <v>732</v>
      </c>
      <c r="F338" s="126">
        <f t="shared" si="8"/>
        <v>1</v>
      </c>
      <c r="G338" s="126">
        <f t="shared" si="9"/>
        <v>0.772151898734177</v>
      </c>
      <c r="H338" s="127">
        <v>2070101</v>
      </c>
    </row>
    <row r="339" customHeight="1" spans="1:8">
      <c r="A339" s="101"/>
      <c r="B339" s="130" t="s">
        <v>214</v>
      </c>
      <c r="C339" s="158"/>
      <c r="D339" s="71">
        <v>0</v>
      </c>
      <c r="E339" s="71">
        <v>0</v>
      </c>
      <c r="F339" s="126">
        <f t="shared" si="8"/>
        <v>0</v>
      </c>
      <c r="G339" s="126">
        <f t="shared" si="9"/>
        <v>0</v>
      </c>
      <c r="H339" s="127">
        <v>2070102</v>
      </c>
    </row>
    <row r="340" customHeight="1" spans="1:8">
      <c r="A340" s="101"/>
      <c r="B340" s="130" t="s">
        <v>215</v>
      </c>
      <c r="C340" s="158"/>
      <c r="D340" s="71">
        <v>0</v>
      </c>
      <c r="E340" s="71">
        <v>0</v>
      </c>
      <c r="F340" s="126">
        <f t="shared" si="8"/>
        <v>0</v>
      </c>
      <c r="G340" s="126">
        <f t="shared" si="9"/>
        <v>0</v>
      </c>
      <c r="H340" s="127">
        <v>2070103</v>
      </c>
    </row>
    <row r="341" customHeight="1" spans="1:8">
      <c r="A341" s="101"/>
      <c r="B341" s="130" t="s">
        <v>443</v>
      </c>
      <c r="C341" s="158"/>
      <c r="D341" s="71">
        <v>0</v>
      </c>
      <c r="E341" s="71">
        <v>0</v>
      </c>
      <c r="F341" s="126">
        <f t="shared" si="8"/>
        <v>0</v>
      </c>
      <c r="G341" s="126">
        <f t="shared" si="9"/>
        <v>0</v>
      </c>
      <c r="H341" s="127">
        <v>2070104</v>
      </c>
    </row>
    <row r="342" customHeight="1" spans="1:8">
      <c r="A342" s="101"/>
      <c r="B342" s="130" t="s">
        <v>444</v>
      </c>
      <c r="C342" s="158"/>
      <c r="D342" s="71">
        <v>0</v>
      </c>
      <c r="E342" s="71">
        <v>0</v>
      </c>
      <c r="F342" s="126">
        <f t="shared" si="8"/>
        <v>0</v>
      </c>
      <c r="G342" s="126">
        <f t="shared" si="9"/>
        <v>0</v>
      </c>
      <c r="H342" s="127">
        <v>2070105</v>
      </c>
    </row>
    <row r="343" customHeight="1" spans="1:8">
      <c r="A343" s="101"/>
      <c r="B343" s="130" t="s">
        <v>445</v>
      </c>
      <c r="C343" s="158"/>
      <c r="D343" s="71">
        <v>0</v>
      </c>
      <c r="E343" s="71">
        <v>0</v>
      </c>
      <c r="F343" s="126">
        <f t="shared" si="8"/>
        <v>0</v>
      </c>
      <c r="G343" s="126">
        <f t="shared" si="9"/>
        <v>0</v>
      </c>
      <c r="H343" s="127">
        <v>2070106</v>
      </c>
    </row>
    <row r="344" customHeight="1" spans="1:8">
      <c r="A344" s="101"/>
      <c r="B344" s="130" t="s">
        <v>446</v>
      </c>
      <c r="C344" s="158"/>
      <c r="D344" s="71">
        <v>0</v>
      </c>
      <c r="E344" s="71">
        <v>0</v>
      </c>
      <c r="F344" s="126">
        <f t="shared" si="8"/>
        <v>0</v>
      </c>
      <c r="G344" s="126">
        <f t="shared" si="9"/>
        <v>0</v>
      </c>
      <c r="H344" s="127">
        <v>2070107</v>
      </c>
    </row>
    <row r="345" customHeight="1" spans="1:8">
      <c r="A345" s="101"/>
      <c r="B345" s="130" t="s">
        <v>447</v>
      </c>
      <c r="C345" s="158"/>
      <c r="D345" s="71">
        <v>0</v>
      </c>
      <c r="E345" s="71">
        <v>0</v>
      </c>
      <c r="F345" s="126">
        <f t="shared" si="8"/>
        <v>0</v>
      </c>
      <c r="G345" s="126">
        <f t="shared" si="9"/>
        <v>0</v>
      </c>
      <c r="H345" s="127">
        <v>2070108</v>
      </c>
    </row>
    <row r="346" customHeight="1" spans="1:8">
      <c r="A346" s="101"/>
      <c r="B346" s="130" t="s">
        <v>448</v>
      </c>
      <c r="C346" s="158"/>
      <c r="D346" s="71">
        <v>3</v>
      </c>
      <c r="E346" s="71">
        <v>0</v>
      </c>
      <c r="F346" s="126">
        <f t="shared" si="8"/>
        <v>0</v>
      </c>
      <c r="G346" s="126">
        <f t="shared" si="9"/>
        <v>0</v>
      </c>
      <c r="H346" s="127">
        <v>2070109</v>
      </c>
    </row>
    <row r="347" customHeight="1" spans="1:8">
      <c r="A347" s="101"/>
      <c r="B347" s="130" t="s">
        <v>449</v>
      </c>
      <c r="C347" s="158"/>
      <c r="D347" s="71">
        <v>0</v>
      </c>
      <c r="E347" s="71">
        <v>0</v>
      </c>
      <c r="F347" s="126">
        <f t="shared" si="8"/>
        <v>0</v>
      </c>
      <c r="G347" s="126">
        <f t="shared" si="9"/>
        <v>0</v>
      </c>
      <c r="H347" s="127">
        <v>2070110</v>
      </c>
    </row>
    <row r="348" customHeight="1" spans="1:8">
      <c r="A348" s="101"/>
      <c r="B348" s="130" t="s">
        <v>450</v>
      </c>
      <c r="C348" s="158">
        <v>28</v>
      </c>
      <c r="D348" s="71">
        <v>31</v>
      </c>
      <c r="E348" s="71">
        <v>28</v>
      </c>
      <c r="F348" s="126">
        <f t="shared" si="8"/>
        <v>1</v>
      </c>
      <c r="G348" s="126">
        <f t="shared" si="9"/>
        <v>0.903225806451613</v>
      </c>
      <c r="H348" s="127">
        <v>2070111</v>
      </c>
    </row>
    <row r="349" customHeight="1" spans="1:8">
      <c r="A349" s="101"/>
      <c r="B349" s="130" t="s">
        <v>451</v>
      </c>
      <c r="C349" s="158"/>
      <c r="D349" s="71">
        <v>0</v>
      </c>
      <c r="E349" s="71">
        <v>0</v>
      </c>
      <c r="F349" s="126">
        <f t="shared" si="8"/>
        <v>0</v>
      </c>
      <c r="G349" s="126">
        <f t="shared" si="9"/>
        <v>0</v>
      </c>
      <c r="H349" s="127">
        <v>2070112</v>
      </c>
    </row>
    <row r="350" customHeight="1" spans="1:8">
      <c r="A350" s="101"/>
      <c r="B350" s="130" t="s">
        <v>452</v>
      </c>
      <c r="C350" s="158">
        <v>2</v>
      </c>
      <c r="D350" s="71">
        <v>2</v>
      </c>
      <c r="E350" s="71">
        <v>2</v>
      </c>
      <c r="F350" s="126">
        <f t="shared" si="8"/>
        <v>1</v>
      </c>
      <c r="G350" s="126">
        <f t="shared" si="9"/>
        <v>1</v>
      </c>
      <c r="H350" s="127">
        <v>2070113</v>
      </c>
    </row>
    <row r="351" customHeight="1" spans="1:8">
      <c r="A351" s="101"/>
      <c r="B351" s="130" t="s">
        <v>453</v>
      </c>
      <c r="C351" s="158"/>
      <c r="D351" s="71">
        <v>0</v>
      </c>
      <c r="E351" s="71">
        <v>0</v>
      </c>
      <c r="F351" s="126">
        <f t="shared" si="8"/>
        <v>0</v>
      </c>
      <c r="G351" s="126">
        <f t="shared" si="9"/>
        <v>0</v>
      </c>
      <c r="H351" s="127">
        <v>2070114</v>
      </c>
    </row>
    <row r="352" customHeight="1" spans="1:8">
      <c r="A352" s="101"/>
      <c r="B352" s="130" t="s">
        <v>454</v>
      </c>
      <c r="C352" s="158">
        <v>416</v>
      </c>
      <c r="D352" s="71">
        <v>185</v>
      </c>
      <c r="E352" s="71">
        <v>434</v>
      </c>
      <c r="F352" s="126">
        <f t="shared" si="8"/>
        <v>1.04326923076923</v>
      </c>
      <c r="G352" s="126">
        <f t="shared" si="9"/>
        <v>2.34594594594595</v>
      </c>
      <c r="H352" s="127">
        <v>2070199</v>
      </c>
    </row>
    <row r="353" customHeight="1" spans="1:8">
      <c r="A353" s="101"/>
      <c r="B353" s="130" t="s">
        <v>455</v>
      </c>
      <c r="C353" s="71">
        <v>4</v>
      </c>
      <c r="D353" s="71">
        <v>5</v>
      </c>
      <c r="E353" s="71">
        <v>4</v>
      </c>
      <c r="F353" s="126">
        <f t="shared" si="8"/>
        <v>1</v>
      </c>
      <c r="G353" s="126">
        <f t="shared" si="9"/>
        <v>0.8</v>
      </c>
      <c r="H353" s="127">
        <v>20702</v>
      </c>
    </row>
    <row r="354" customHeight="1" spans="1:8">
      <c r="A354" s="101"/>
      <c r="B354" s="130" t="s">
        <v>213</v>
      </c>
      <c r="C354" s="71">
        <v>0</v>
      </c>
      <c r="D354" s="71">
        <v>0</v>
      </c>
      <c r="E354" s="71">
        <v>0</v>
      </c>
      <c r="F354" s="126">
        <f t="shared" si="8"/>
        <v>0</v>
      </c>
      <c r="G354" s="126">
        <f t="shared" si="9"/>
        <v>0</v>
      </c>
      <c r="H354" s="127">
        <v>2070201</v>
      </c>
    </row>
    <row r="355" customHeight="1" spans="1:8">
      <c r="A355" s="101"/>
      <c r="B355" s="130" t="s">
        <v>214</v>
      </c>
      <c r="C355" s="71">
        <v>0</v>
      </c>
      <c r="D355" s="71">
        <v>0</v>
      </c>
      <c r="E355" s="71">
        <v>0</v>
      </c>
      <c r="F355" s="126">
        <f t="shared" si="8"/>
        <v>0</v>
      </c>
      <c r="G355" s="126">
        <f t="shared" si="9"/>
        <v>0</v>
      </c>
      <c r="H355" s="127">
        <v>2070202</v>
      </c>
    </row>
    <row r="356" customHeight="1" spans="1:8">
      <c r="A356" s="101"/>
      <c r="B356" s="130" t="s">
        <v>215</v>
      </c>
      <c r="C356" s="71">
        <v>0</v>
      </c>
      <c r="D356" s="71">
        <v>0</v>
      </c>
      <c r="E356" s="71">
        <v>0</v>
      </c>
      <c r="F356" s="126">
        <f t="shared" si="8"/>
        <v>0</v>
      </c>
      <c r="G356" s="126">
        <f t="shared" si="9"/>
        <v>0</v>
      </c>
      <c r="H356" s="127">
        <v>2070203</v>
      </c>
    </row>
    <row r="357" customHeight="1" spans="1:8">
      <c r="A357" s="101"/>
      <c r="B357" s="130" t="s">
        <v>456</v>
      </c>
      <c r="C357" s="158">
        <v>4</v>
      </c>
      <c r="D357" s="71">
        <v>5</v>
      </c>
      <c r="E357" s="71">
        <v>4</v>
      </c>
      <c r="F357" s="126">
        <f t="shared" si="8"/>
        <v>1</v>
      </c>
      <c r="G357" s="126">
        <f t="shared" si="9"/>
        <v>0.8</v>
      </c>
      <c r="H357" s="127">
        <v>2070204</v>
      </c>
    </row>
    <row r="358" customHeight="1" spans="1:8">
      <c r="A358" s="101"/>
      <c r="B358" s="130" t="s">
        <v>457</v>
      </c>
      <c r="C358" s="71">
        <v>0</v>
      </c>
      <c r="D358" s="71">
        <v>0</v>
      </c>
      <c r="E358" s="71">
        <v>0</v>
      </c>
      <c r="F358" s="126">
        <f t="shared" si="8"/>
        <v>0</v>
      </c>
      <c r="G358" s="126">
        <f t="shared" si="9"/>
        <v>0</v>
      </c>
      <c r="H358" s="127">
        <v>2070205</v>
      </c>
    </row>
    <row r="359" customHeight="1" spans="1:8">
      <c r="A359" s="101"/>
      <c r="B359" s="130" t="s">
        <v>458</v>
      </c>
      <c r="C359" s="71">
        <v>0</v>
      </c>
      <c r="D359" s="71">
        <v>0</v>
      </c>
      <c r="E359" s="71">
        <v>0</v>
      </c>
      <c r="F359" s="126">
        <f t="shared" si="8"/>
        <v>0</v>
      </c>
      <c r="G359" s="126">
        <f t="shared" si="9"/>
        <v>0</v>
      </c>
      <c r="H359" s="127">
        <v>2070206</v>
      </c>
    </row>
    <row r="360" customHeight="1" spans="1:8">
      <c r="A360" s="101"/>
      <c r="B360" s="130" t="s">
        <v>459</v>
      </c>
      <c r="C360" s="71">
        <v>0</v>
      </c>
      <c r="D360" s="71">
        <v>0</v>
      </c>
      <c r="E360" s="71">
        <v>0</v>
      </c>
      <c r="F360" s="126">
        <f t="shared" si="8"/>
        <v>0</v>
      </c>
      <c r="G360" s="126">
        <f t="shared" si="9"/>
        <v>0</v>
      </c>
      <c r="H360" s="127">
        <v>2070299</v>
      </c>
    </row>
    <row r="361" customHeight="1" spans="1:8">
      <c r="A361" s="101"/>
      <c r="B361" s="130" t="s">
        <v>460</v>
      </c>
      <c r="C361" s="71">
        <v>73</v>
      </c>
      <c r="D361" s="71">
        <v>0</v>
      </c>
      <c r="E361" s="71">
        <v>27</v>
      </c>
      <c r="F361" s="126">
        <f t="shared" si="8"/>
        <v>0.36986301369863</v>
      </c>
      <c r="G361" s="126">
        <f t="shared" si="9"/>
        <v>0</v>
      </c>
      <c r="H361" s="127">
        <v>20703</v>
      </c>
    </row>
    <row r="362" customHeight="1" spans="1:8">
      <c r="A362" s="101"/>
      <c r="B362" s="130" t="s">
        <v>213</v>
      </c>
      <c r="C362" s="158"/>
      <c r="D362" s="71">
        <v>0</v>
      </c>
      <c r="E362" s="71">
        <v>0</v>
      </c>
      <c r="F362" s="126">
        <f t="shared" si="8"/>
        <v>0</v>
      </c>
      <c r="G362" s="126">
        <f t="shared" si="9"/>
        <v>0</v>
      </c>
      <c r="H362" s="127">
        <v>2070301</v>
      </c>
    </row>
    <row r="363" customHeight="1" spans="1:8">
      <c r="A363" s="101"/>
      <c r="B363" s="130" t="s">
        <v>214</v>
      </c>
      <c r="C363" s="158"/>
      <c r="D363" s="71">
        <v>0</v>
      </c>
      <c r="E363" s="71">
        <v>0</v>
      </c>
      <c r="F363" s="126">
        <f t="shared" si="8"/>
        <v>0</v>
      </c>
      <c r="G363" s="126">
        <f t="shared" si="9"/>
        <v>0</v>
      </c>
      <c r="H363" s="127">
        <v>2070302</v>
      </c>
    </row>
    <row r="364" customHeight="1" spans="1:8">
      <c r="A364" s="101"/>
      <c r="B364" s="130" t="s">
        <v>215</v>
      </c>
      <c r="C364" s="158"/>
      <c r="D364" s="71">
        <v>0</v>
      </c>
      <c r="E364" s="71">
        <v>0</v>
      </c>
      <c r="F364" s="126">
        <f t="shared" si="8"/>
        <v>0</v>
      </c>
      <c r="G364" s="126">
        <f t="shared" si="9"/>
        <v>0</v>
      </c>
      <c r="H364" s="127">
        <v>2070303</v>
      </c>
    </row>
    <row r="365" customHeight="1" spans="1:8">
      <c r="A365" s="101"/>
      <c r="B365" s="130" t="s">
        <v>461</v>
      </c>
      <c r="C365" s="158"/>
      <c r="D365" s="71">
        <v>0</v>
      </c>
      <c r="E365" s="71">
        <v>0</v>
      </c>
      <c r="F365" s="126">
        <f t="shared" si="8"/>
        <v>0</v>
      </c>
      <c r="G365" s="126">
        <f t="shared" si="9"/>
        <v>0</v>
      </c>
      <c r="H365" s="127">
        <v>2070304</v>
      </c>
    </row>
    <row r="366" customHeight="1" spans="1:8">
      <c r="A366" s="101"/>
      <c r="B366" s="130" t="s">
        <v>462</v>
      </c>
      <c r="C366" s="158">
        <v>3</v>
      </c>
      <c r="D366" s="71">
        <v>0</v>
      </c>
      <c r="E366" s="71">
        <v>3</v>
      </c>
      <c r="F366" s="126">
        <f t="shared" si="8"/>
        <v>1</v>
      </c>
      <c r="G366" s="126">
        <f t="shared" si="9"/>
        <v>0</v>
      </c>
      <c r="H366" s="127">
        <v>2070305</v>
      </c>
    </row>
    <row r="367" customHeight="1" spans="1:8">
      <c r="A367" s="101"/>
      <c r="B367" s="130" t="s">
        <v>463</v>
      </c>
      <c r="C367" s="158"/>
      <c r="D367" s="71">
        <v>0</v>
      </c>
      <c r="E367" s="71">
        <v>0</v>
      </c>
      <c r="F367" s="126">
        <f t="shared" si="8"/>
        <v>0</v>
      </c>
      <c r="G367" s="126">
        <f t="shared" si="9"/>
        <v>0</v>
      </c>
      <c r="H367" s="127">
        <v>2070306</v>
      </c>
    </row>
    <row r="368" customHeight="1" spans="1:8">
      <c r="A368" s="101"/>
      <c r="B368" s="130" t="s">
        <v>464</v>
      </c>
      <c r="C368" s="158">
        <v>70</v>
      </c>
      <c r="D368" s="71">
        <v>0</v>
      </c>
      <c r="E368" s="71">
        <v>24</v>
      </c>
      <c r="F368" s="126">
        <f t="shared" si="8"/>
        <v>0.342857142857143</v>
      </c>
      <c r="G368" s="126">
        <f t="shared" si="9"/>
        <v>0</v>
      </c>
      <c r="H368" s="127">
        <v>2070307</v>
      </c>
    </row>
    <row r="369" customHeight="1" spans="1:8">
      <c r="A369" s="101"/>
      <c r="B369" s="130" t="s">
        <v>465</v>
      </c>
      <c r="C369" s="158"/>
      <c r="D369" s="71">
        <v>0</v>
      </c>
      <c r="E369" s="71">
        <v>0</v>
      </c>
      <c r="F369" s="126">
        <f t="shared" si="8"/>
        <v>0</v>
      </c>
      <c r="G369" s="126">
        <f t="shared" si="9"/>
        <v>0</v>
      </c>
      <c r="H369" s="127">
        <v>2070308</v>
      </c>
    </row>
    <row r="370" customHeight="1" spans="1:8">
      <c r="A370" s="101"/>
      <c r="B370" s="130" t="s">
        <v>466</v>
      </c>
      <c r="C370" s="158"/>
      <c r="D370" s="71">
        <v>0</v>
      </c>
      <c r="E370" s="71">
        <v>0</v>
      </c>
      <c r="F370" s="126">
        <f t="shared" si="8"/>
        <v>0</v>
      </c>
      <c r="G370" s="126">
        <f t="shared" si="9"/>
        <v>0</v>
      </c>
      <c r="H370" s="127">
        <v>2070309</v>
      </c>
    </row>
    <row r="371" customHeight="1" spans="1:8">
      <c r="A371" s="101"/>
      <c r="B371" s="130" t="s">
        <v>467</v>
      </c>
      <c r="C371" s="158"/>
      <c r="D371" s="71">
        <v>0</v>
      </c>
      <c r="E371" s="71">
        <v>0</v>
      </c>
      <c r="F371" s="126">
        <f t="shared" si="8"/>
        <v>0</v>
      </c>
      <c r="G371" s="126">
        <f t="shared" si="9"/>
        <v>0</v>
      </c>
      <c r="H371" s="127">
        <v>2070399</v>
      </c>
    </row>
    <row r="372" customHeight="1" spans="1:8">
      <c r="A372" s="101"/>
      <c r="B372" s="101" t="s">
        <v>468</v>
      </c>
      <c r="C372" s="71">
        <v>0</v>
      </c>
      <c r="D372" s="71">
        <v>0</v>
      </c>
      <c r="E372" s="71">
        <v>0</v>
      </c>
      <c r="F372" s="126">
        <f t="shared" si="8"/>
        <v>0</v>
      </c>
      <c r="G372" s="126">
        <f t="shared" si="9"/>
        <v>0</v>
      </c>
      <c r="H372" s="127">
        <v>20706</v>
      </c>
    </row>
    <row r="373" customHeight="1" spans="1:8">
      <c r="A373" s="101"/>
      <c r="B373" s="101" t="s">
        <v>213</v>
      </c>
      <c r="C373" s="71">
        <v>0</v>
      </c>
      <c r="D373" s="71">
        <v>0</v>
      </c>
      <c r="E373" s="71">
        <v>0</v>
      </c>
      <c r="F373" s="126">
        <f t="shared" si="8"/>
        <v>0</v>
      </c>
      <c r="G373" s="126">
        <f t="shared" si="9"/>
        <v>0</v>
      </c>
      <c r="H373" s="127">
        <v>2070601</v>
      </c>
    </row>
    <row r="374" customHeight="1" spans="1:8">
      <c r="A374" s="101"/>
      <c r="B374" s="101" t="s">
        <v>214</v>
      </c>
      <c r="C374" s="71">
        <v>0</v>
      </c>
      <c r="D374" s="71">
        <v>0</v>
      </c>
      <c r="E374" s="71">
        <v>0</v>
      </c>
      <c r="F374" s="126">
        <f t="shared" si="8"/>
        <v>0</v>
      </c>
      <c r="G374" s="126">
        <f t="shared" si="9"/>
        <v>0</v>
      </c>
      <c r="H374" s="127">
        <v>2070602</v>
      </c>
    </row>
    <row r="375" customHeight="1" spans="1:8">
      <c r="A375" s="101"/>
      <c r="B375" s="101" t="s">
        <v>215</v>
      </c>
      <c r="C375" s="71">
        <v>0</v>
      </c>
      <c r="D375" s="71">
        <v>0</v>
      </c>
      <c r="E375" s="71">
        <v>0</v>
      </c>
      <c r="F375" s="126">
        <f t="shared" si="8"/>
        <v>0</v>
      </c>
      <c r="G375" s="126">
        <f t="shared" si="9"/>
        <v>0</v>
      </c>
      <c r="H375" s="127">
        <v>2070603</v>
      </c>
    </row>
    <row r="376" customHeight="1" spans="1:8">
      <c r="A376" s="101"/>
      <c r="B376" s="101" t="s">
        <v>469</v>
      </c>
      <c r="C376" s="71">
        <v>0</v>
      </c>
      <c r="D376" s="71">
        <v>0</v>
      </c>
      <c r="E376" s="71">
        <v>0</v>
      </c>
      <c r="F376" s="126">
        <f t="shared" si="8"/>
        <v>0</v>
      </c>
      <c r="G376" s="126">
        <f t="shared" si="9"/>
        <v>0</v>
      </c>
      <c r="H376" s="127">
        <v>2070604</v>
      </c>
    </row>
    <row r="377" customHeight="1" spans="1:8">
      <c r="A377" s="101"/>
      <c r="B377" s="101" t="s">
        <v>470</v>
      </c>
      <c r="C377" s="71">
        <v>0</v>
      </c>
      <c r="D377" s="71">
        <v>0</v>
      </c>
      <c r="E377" s="71">
        <v>0</v>
      </c>
      <c r="F377" s="126">
        <f t="shared" si="8"/>
        <v>0</v>
      </c>
      <c r="G377" s="126">
        <f t="shared" si="9"/>
        <v>0</v>
      </c>
      <c r="H377" s="127">
        <v>2070605</v>
      </c>
    </row>
    <row r="378" customHeight="1" spans="1:8">
      <c r="A378" s="101"/>
      <c r="B378" s="101" t="s">
        <v>471</v>
      </c>
      <c r="C378" s="71">
        <v>0</v>
      </c>
      <c r="D378" s="71">
        <v>0</v>
      </c>
      <c r="E378" s="71">
        <v>0</v>
      </c>
      <c r="F378" s="126">
        <f t="shared" si="8"/>
        <v>0</v>
      </c>
      <c r="G378" s="126">
        <f t="shared" si="9"/>
        <v>0</v>
      </c>
      <c r="H378" s="127">
        <v>2070606</v>
      </c>
    </row>
    <row r="379" customHeight="1" spans="1:8">
      <c r="A379" s="101"/>
      <c r="B379" s="101" t="s">
        <v>472</v>
      </c>
      <c r="C379" s="71">
        <v>0</v>
      </c>
      <c r="D379" s="71">
        <v>0</v>
      </c>
      <c r="E379" s="71">
        <v>0</v>
      </c>
      <c r="F379" s="126">
        <f t="shared" si="8"/>
        <v>0</v>
      </c>
      <c r="G379" s="126">
        <f t="shared" si="9"/>
        <v>0</v>
      </c>
      <c r="H379" s="127">
        <v>2070607</v>
      </c>
    </row>
    <row r="380" customHeight="1" spans="1:8">
      <c r="A380" s="101"/>
      <c r="B380" s="101" t="s">
        <v>473</v>
      </c>
      <c r="C380" s="71">
        <v>0</v>
      </c>
      <c r="D380" s="71">
        <v>0</v>
      </c>
      <c r="E380" s="71">
        <v>0</v>
      </c>
      <c r="F380" s="126">
        <f t="shared" si="8"/>
        <v>0</v>
      </c>
      <c r="G380" s="126">
        <f t="shared" si="9"/>
        <v>0</v>
      </c>
      <c r="H380" s="127">
        <v>2070699</v>
      </c>
    </row>
    <row r="381" customHeight="1" spans="1:8">
      <c r="A381" s="101"/>
      <c r="B381" s="101" t="s">
        <v>474</v>
      </c>
      <c r="C381" s="71">
        <v>1064</v>
      </c>
      <c r="D381" s="71">
        <v>461</v>
      </c>
      <c r="E381" s="71">
        <v>679</v>
      </c>
      <c r="F381" s="126">
        <f t="shared" si="8"/>
        <v>0.638157894736842</v>
      </c>
      <c r="G381" s="126">
        <f t="shared" si="9"/>
        <v>1.47288503253796</v>
      </c>
      <c r="H381" s="127">
        <v>20708</v>
      </c>
    </row>
    <row r="382" customHeight="1" spans="1:8">
      <c r="A382" s="101"/>
      <c r="B382" s="101" t="s">
        <v>213</v>
      </c>
      <c r="C382" s="158">
        <v>467</v>
      </c>
      <c r="D382" s="71">
        <v>451</v>
      </c>
      <c r="E382" s="71">
        <v>451</v>
      </c>
      <c r="F382" s="126">
        <f t="shared" si="8"/>
        <v>0.965738758029979</v>
      </c>
      <c r="G382" s="126">
        <f t="shared" si="9"/>
        <v>1</v>
      </c>
      <c r="H382" s="127">
        <v>2070801</v>
      </c>
    </row>
    <row r="383" customHeight="1" spans="1:8">
      <c r="A383" s="101"/>
      <c r="B383" s="101" t="s">
        <v>214</v>
      </c>
      <c r="C383" s="158"/>
      <c r="D383" s="71">
        <v>0</v>
      </c>
      <c r="E383" s="71">
        <v>0</v>
      </c>
      <c r="F383" s="126">
        <f t="shared" si="8"/>
        <v>0</v>
      </c>
      <c r="G383" s="126">
        <f t="shared" si="9"/>
        <v>0</v>
      </c>
      <c r="H383" s="127">
        <v>2070802</v>
      </c>
    </row>
    <row r="384" customHeight="1" spans="1:8">
      <c r="A384" s="101"/>
      <c r="B384" s="101" t="s">
        <v>215</v>
      </c>
      <c r="C384" s="158"/>
      <c r="D384" s="71">
        <v>0</v>
      </c>
      <c r="E384" s="71">
        <v>0</v>
      </c>
      <c r="F384" s="126">
        <f t="shared" si="8"/>
        <v>0</v>
      </c>
      <c r="G384" s="126">
        <f t="shared" si="9"/>
        <v>0</v>
      </c>
      <c r="H384" s="127">
        <v>2070803</v>
      </c>
    </row>
    <row r="385" customHeight="1" spans="1:8">
      <c r="A385" s="101"/>
      <c r="B385" s="101" t="s">
        <v>475</v>
      </c>
      <c r="C385" s="158"/>
      <c r="D385" s="71">
        <v>0</v>
      </c>
      <c r="E385" s="71">
        <v>0</v>
      </c>
      <c r="F385" s="126">
        <f t="shared" si="8"/>
        <v>0</v>
      </c>
      <c r="G385" s="126">
        <f t="shared" si="9"/>
        <v>0</v>
      </c>
      <c r="H385" s="127">
        <v>2070806</v>
      </c>
    </row>
    <row r="386" customHeight="1" spans="1:8">
      <c r="A386" s="101"/>
      <c r="B386" s="101" t="s">
        <v>476</v>
      </c>
      <c r="C386" s="158"/>
      <c r="D386" s="71">
        <v>0</v>
      </c>
      <c r="E386" s="71">
        <v>0</v>
      </c>
      <c r="F386" s="126">
        <f t="shared" si="8"/>
        <v>0</v>
      </c>
      <c r="G386" s="126">
        <f t="shared" si="9"/>
        <v>0</v>
      </c>
      <c r="H386" s="127">
        <v>2070807</v>
      </c>
    </row>
    <row r="387" customHeight="1" spans="1:8">
      <c r="A387" s="101"/>
      <c r="B387" s="101" t="s">
        <v>477</v>
      </c>
      <c r="C387" s="158"/>
      <c r="D387" s="71">
        <v>0</v>
      </c>
      <c r="E387" s="71">
        <v>0</v>
      </c>
      <c r="F387" s="126">
        <f t="shared" si="8"/>
        <v>0</v>
      </c>
      <c r="G387" s="126">
        <f t="shared" si="9"/>
        <v>0</v>
      </c>
      <c r="H387" s="127">
        <v>2070808</v>
      </c>
    </row>
    <row r="388" customHeight="1" spans="1:8">
      <c r="A388" s="101"/>
      <c r="B388" s="101" t="s">
        <v>478</v>
      </c>
      <c r="C388" s="158">
        <v>597</v>
      </c>
      <c r="D388" s="71">
        <v>10</v>
      </c>
      <c r="E388" s="71">
        <v>228</v>
      </c>
      <c r="F388" s="126">
        <f t="shared" si="8"/>
        <v>0.381909547738693</v>
      </c>
      <c r="G388" s="126">
        <f t="shared" si="9"/>
        <v>22.8</v>
      </c>
      <c r="H388" s="127">
        <v>2070899</v>
      </c>
    </row>
    <row r="389" customHeight="1" spans="1:8">
      <c r="A389" s="101"/>
      <c r="B389" s="130" t="s">
        <v>479</v>
      </c>
      <c r="C389" s="71">
        <v>235</v>
      </c>
      <c r="D389" s="71">
        <v>298</v>
      </c>
      <c r="E389" s="71">
        <v>201</v>
      </c>
      <c r="F389" s="126">
        <f t="shared" si="8"/>
        <v>0.85531914893617</v>
      </c>
      <c r="G389" s="126">
        <f t="shared" si="9"/>
        <v>0.674496644295302</v>
      </c>
      <c r="H389" s="127">
        <v>20799</v>
      </c>
    </row>
    <row r="390" customHeight="1" spans="1:8">
      <c r="A390" s="101"/>
      <c r="B390" s="130" t="s">
        <v>480</v>
      </c>
      <c r="C390" s="71">
        <v>0</v>
      </c>
      <c r="D390" s="71">
        <v>16</v>
      </c>
      <c r="E390" s="71">
        <v>0</v>
      </c>
      <c r="F390" s="126">
        <f t="shared" si="8"/>
        <v>0</v>
      </c>
      <c r="G390" s="126">
        <f t="shared" si="9"/>
        <v>0</v>
      </c>
      <c r="H390" s="127">
        <v>2079902</v>
      </c>
    </row>
    <row r="391" customHeight="1" spans="1:8">
      <c r="A391" s="101"/>
      <c r="B391" s="130" t="s">
        <v>481</v>
      </c>
      <c r="C391" s="71">
        <v>0</v>
      </c>
      <c r="D391" s="71">
        <v>0</v>
      </c>
      <c r="E391" s="71">
        <v>0</v>
      </c>
      <c r="F391" s="126">
        <f t="shared" si="8"/>
        <v>0</v>
      </c>
      <c r="G391" s="126">
        <f t="shared" si="9"/>
        <v>0</v>
      </c>
      <c r="H391" s="127">
        <v>2079903</v>
      </c>
    </row>
    <row r="392" customHeight="1" spans="1:8">
      <c r="A392" s="101"/>
      <c r="B392" s="130" t="s">
        <v>482</v>
      </c>
      <c r="C392" s="158">
        <v>235</v>
      </c>
      <c r="D392" s="71">
        <v>282</v>
      </c>
      <c r="E392" s="71">
        <v>201</v>
      </c>
      <c r="F392" s="126">
        <f t="shared" si="8"/>
        <v>0.85531914893617</v>
      </c>
      <c r="G392" s="126">
        <f t="shared" si="9"/>
        <v>0.712765957446808</v>
      </c>
      <c r="H392" s="127">
        <v>2079999</v>
      </c>
    </row>
    <row r="393" customHeight="1" spans="1:8">
      <c r="A393" s="84" t="s">
        <v>483</v>
      </c>
      <c r="B393" s="130" t="s">
        <v>167</v>
      </c>
      <c r="C393" s="71">
        <v>52290</v>
      </c>
      <c r="D393" s="71">
        <v>46665</v>
      </c>
      <c r="E393" s="71">
        <v>51416</v>
      </c>
      <c r="F393" s="126">
        <f t="shared" si="8"/>
        <v>0.983285523044559</v>
      </c>
      <c r="G393" s="126">
        <f t="shared" si="9"/>
        <v>1.10181077895639</v>
      </c>
      <c r="H393" s="127">
        <v>208</v>
      </c>
    </row>
    <row r="394" customHeight="1" spans="1:8">
      <c r="A394" s="101"/>
      <c r="B394" s="130" t="s">
        <v>484</v>
      </c>
      <c r="C394" s="71">
        <v>1932</v>
      </c>
      <c r="D394" s="71">
        <v>2265</v>
      </c>
      <c r="E394" s="71">
        <v>1864</v>
      </c>
      <c r="F394" s="126">
        <f t="shared" si="8"/>
        <v>0.9648033126294</v>
      </c>
      <c r="G394" s="126">
        <f t="shared" si="9"/>
        <v>0.822958057395143</v>
      </c>
      <c r="H394" s="127">
        <v>20801</v>
      </c>
    </row>
    <row r="395" customHeight="1" spans="1:8">
      <c r="A395" s="101"/>
      <c r="B395" s="130" t="s">
        <v>213</v>
      </c>
      <c r="C395" s="158">
        <v>1791</v>
      </c>
      <c r="D395" s="71">
        <v>1837</v>
      </c>
      <c r="E395" s="71">
        <v>1777</v>
      </c>
      <c r="F395" s="126">
        <f t="shared" si="8"/>
        <v>0.992183137911781</v>
      </c>
      <c r="G395" s="126">
        <f t="shared" si="9"/>
        <v>0.967338051170387</v>
      </c>
      <c r="H395" s="127">
        <v>2080101</v>
      </c>
    </row>
    <row r="396" customHeight="1" spans="1:8">
      <c r="A396" s="101"/>
      <c r="B396" s="130" t="s">
        <v>214</v>
      </c>
      <c r="C396" s="158"/>
      <c r="D396" s="71">
        <v>0</v>
      </c>
      <c r="E396" s="71">
        <v>0</v>
      </c>
      <c r="F396" s="126">
        <f t="shared" si="8"/>
        <v>0</v>
      </c>
      <c r="G396" s="126">
        <f t="shared" si="9"/>
        <v>0</v>
      </c>
      <c r="H396" s="127">
        <v>2080102</v>
      </c>
    </row>
    <row r="397" customHeight="1" spans="1:8">
      <c r="A397" s="101"/>
      <c r="B397" s="130" t="s">
        <v>215</v>
      </c>
      <c r="C397" s="158"/>
      <c r="D397" s="71">
        <v>0</v>
      </c>
      <c r="E397" s="71">
        <v>0</v>
      </c>
      <c r="F397" s="126">
        <f t="shared" si="8"/>
        <v>0</v>
      </c>
      <c r="G397" s="126">
        <f t="shared" si="9"/>
        <v>0</v>
      </c>
      <c r="H397" s="127">
        <v>2080103</v>
      </c>
    </row>
    <row r="398" customHeight="1" spans="1:8">
      <c r="A398" s="101"/>
      <c r="B398" s="130" t="s">
        <v>485</v>
      </c>
      <c r="C398" s="158"/>
      <c r="D398" s="71">
        <v>0</v>
      </c>
      <c r="E398" s="71">
        <v>0</v>
      </c>
      <c r="F398" s="126">
        <f t="shared" si="8"/>
        <v>0</v>
      </c>
      <c r="G398" s="126">
        <f t="shared" si="9"/>
        <v>0</v>
      </c>
      <c r="H398" s="127">
        <v>2080104</v>
      </c>
    </row>
    <row r="399" customHeight="1" spans="1:8">
      <c r="A399" s="101"/>
      <c r="B399" s="130" t="s">
        <v>486</v>
      </c>
      <c r="C399" s="158"/>
      <c r="D399" s="71">
        <v>0</v>
      </c>
      <c r="E399" s="71">
        <v>0</v>
      </c>
      <c r="F399" s="126">
        <f t="shared" si="8"/>
        <v>0</v>
      </c>
      <c r="G399" s="126">
        <f t="shared" si="9"/>
        <v>0</v>
      </c>
      <c r="H399" s="127">
        <v>2080105</v>
      </c>
    </row>
    <row r="400" customHeight="1" spans="1:8">
      <c r="A400" s="101"/>
      <c r="B400" s="130" t="s">
        <v>487</v>
      </c>
      <c r="C400" s="158"/>
      <c r="D400" s="71">
        <v>0</v>
      </c>
      <c r="E400" s="71">
        <v>0</v>
      </c>
      <c r="F400" s="126">
        <f t="shared" si="8"/>
        <v>0</v>
      </c>
      <c r="G400" s="126">
        <f t="shared" si="9"/>
        <v>0</v>
      </c>
      <c r="H400" s="127">
        <v>2080106</v>
      </c>
    </row>
    <row r="401" customHeight="1" spans="1:8">
      <c r="A401" s="101"/>
      <c r="B401" s="130" t="s">
        <v>488</v>
      </c>
      <c r="C401" s="158"/>
      <c r="D401" s="71">
        <v>0</v>
      </c>
      <c r="E401" s="71">
        <v>0</v>
      </c>
      <c r="F401" s="126">
        <f t="shared" si="8"/>
        <v>0</v>
      </c>
      <c r="G401" s="126">
        <f t="shared" si="9"/>
        <v>0</v>
      </c>
      <c r="H401" s="127">
        <v>2080107</v>
      </c>
    </row>
    <row r="402" customHeight="1" spans="1:8">
      <c r="A402" s="101"/>
      <c r="B402" s="130" t="s">
        <v>254</v>
      </c>
      <c r="C402" s="158"/>
      <c r="D402" s="71">
        <v>0</v>
      </c>
      <c r="E402" s="71">
        <v>0</v>
      </c>
      <c r="F402" s="126">
        <f t="shared" si="8"/>
        <v>0</v>
      </c>
      <c r="G402" s="126">
        <f t="shared" si="9"/>
        <v>0</v>
      </c>
      <c r="H402" s="127">
        <v>2080108</v>
      </c>
    </row>
    <row r="403" customHeight="1" spans="1:8">
      <c r="A403" s="101"/>
      <c r="B403" s="130" t="s">
        <v>489</v>
      </c>
      <c r="C403" s="158"/>
      <c r="D403" s="71">
        <v>0</v>
      </c>
      <c r="E403" s="71">
        <v>0</v>
      </c>
      <c r="F403" s="126">
        <f t="shared" si="8"/>
        <v>0</v>
      </c>
      <c r="G403" s="126">
        <f t="shared" si="9"/>
        <v>0</v>
      </c>
      <c r="H403" s="127">
        <v>2080109</v>
      </c>
    </row>
    <row r="404" customHeight="1" spans="1:8">
      <c r="A404" s="101"/>
      <c r="B404" s="130" t="s">
        <v>490</v>
      </c>
      <c r="C404" s="158"/>
      <c r="D404" s="71">
        <v>0</v>
      </c>
      <c r="E404" s="71">
        <v>0</v>
      </c>
      <c r="F404" s="126">
        <f t="shared" si="8"/>
        <v>0</v>
      </c>
      <c r="G404" s="126">
        <f t="shared" si="9"/>
        <v>0</v>
      </c>
      <c r="H404" s="127">
        <v>2080110</v>
      </c>
    </row>
    <row r="405" customHeight="1" spans="1:8">
      <c r="A405" s="101"/>
      <c r="B405" s="130" t="s">
        <v>491</v>
      </c>
      <c r="C405" s="158"/>
      <c r="D405" s="71">
        <v>0</v>
      </c>
      <c r="E405" s="71">
        <v>0</v>
      </c>
      <c r="F405" s="126">
        <f t="shared" si="8"/>
        <v>0</v>
      </c>
      <c r="G405" s="126">
        <f t="shared" si="9"/>
        <v>0</v>
      </c>
      <c r="H405" s="127">
        <v>2080111</v>
      </c>
    </row>
    <row r="406" customHeight="1" spans="1:8">
      <c r="A406" s="101"/>
      <c r="B406" s="130" t="s">
        <v>492</v>
      </c>
      <c r="C406" s="158"/>
      <c r="D406" s="71">
        <v>0</v>
      </c>
      <c r="E406" s="71">
        <v>0</v>
      </c>
      <c r="F406" s="126">
        <f t="shared" si="8"/>
        <v>0</v>
      </c>
      <c r="G406" s="126">
        <f t="shared" si="9"/>
        <v>0</v>
      </c>
      <c r="H406" s="127">
        <v>2080112</v>
      </c>
    </row>
    <row r="407" customHeight="1" spans="1:8">
      <c r="A407" s="101"/>
      <c r="B407" s="130" t="s">
        <v>493</v>
      </c>
      <c r="C407" s="158"/>
      <c r="D407" s="71">
        <v>0</v>
      </c>
      <c r="E407" s="71">
        <v>0</v>
      </c>
      <c r="F407" s="126">
        <f t="shared" si="8"/>
        <v>0</v>
      </c>
      <c r="G407" s="126">
        <f t="shared" si="9"/>
        <v>0</v>
      </c>
      <c r="H407" s="127">
        <v>2080113</v>
      </c>
    </row>
    <row r="408" customHeight="1" spans="1:8">
      <c r="A408" s="101"/>
      <c r="B408" s="130" t="s">
        <v>494</v>
      </c>
      <c r="C408" s="158"/>
      <c r="D408" s="71">
        <v>0</v>
      </c>
      <c r="E408" s="71">
        <v>0</v>
      </c>
      <c r="F408" s="126">
        <f t="shared" si="8"/>
        <v>0</v>
      </c>
      <c r="G408" s="126">
        <f t="shared" si="9"/>
        <v>0</v>
      </c>
      <c r="H408" s="127">
        <v>2080114</v>
      </c>
    </row>
    <row r="409" customHeight="1" spans="1:8">
      <c r="A409" s="101"/>
      <c r="B409" s="130" t="s">
        <v>495</v>
      </c>
      <c r="C409" s="158"/>
      <c r="D409" s="71">
        <v>0</v>
      </c>
      <c r="E409" s="71">
        <v>0</v>
      </c>
      <c r="F409" s="126">
        <f t="shared" si="8"/>
        <v>0</v>
      </c>
      <c r="G409" s="126">
        <f t="shared" si="9"/>
        <v>0</v>
      </c>
      <c r="H409" s="127">
        <v>2080115</v>
      </c>
    </row>
    <row r="410" customHeight="1" spans="1:8">
      <c r="A410" s="101"/>
      <c r="B410" s="130" t="s">
        <v>496</v>
      </c>
      <c r="C410" s="158"/>
      <c r="D410" s="71">
        <v>0</v>
      </c>
      <c r="E410" s="71">
        <v>0</v>
      </c>
      <c r="F410" s="126">
        <f t="shared" si="8"/>
        <v>0</v>
      </c>
      <c r="G410" s="126">
        <f t="shared" si="9"/>
        <v>0</v>
      </c>
      <c r="H410" s="127">
        <v>2080116</v>
      </c>
    </row>
    <row r="411" customHeight="1" spans="1:8">
      <c r="A411" s="101"/>
      <c r="B411" s="130" t="s">
        <v>222</v>
      </c>
      <c r="C411" s="158"/>
      <c r="D411" s="71">
        <v>0</v>
      </c>
      <c r="E411" s="71">
        <v>0</v>
      </c>
      <c r="F411" s="126">
        <f t="shared" si="8"/>
        <v>0</v>
      </c>
      <c r="G411" s="126">
        <f t="shared" si="9"/>
        <v>0</v>
      </c>
      <c r="H411" s="127">
        <v>2080150</v>
      </c>
    </row>
    <row r="412" customHeight="1" spans="1:8">
      <c r="A412" s="101"/>
      <c r="B412" s="130" t="s">
        <v>497</v>
      </c>
      <c r="C412" s="158">
        <v>141</v>
      </c>
      <c r="D412" s="71">
        <v>428</v>
      </c>
      <c r="E412" s="71">
        <v>87</v>
      </c>
      <c r="F412" s="126">
        <f t="shared" si="8"/>
        <v>0.617021276595745</v>
      </c>
      <c r="G412" s="126">
        <f t="shared" si="9"/>
        <v>0.203271028037383</v>
      </c>
      <c r="H412" s="127">
        <v>2080199</v>
      </c>
    </row>
    <row r="413" customHeight="1" spans="1:8">
      <c r="A413" s="101"/>
      <c r="B413" s="130" t="s">
        <v>498</v>
      </c>
      <c r="C413" s="71">
        <v>1115</v>
      </c>
      <c r="D413" s="71">
        <v>884</v>
      </c>
      <c r="E413" s="71">
        <v>820</v>
      </c>
      <c r="F413" s="126">
        <f t="shared" si="8"/>
        <v>0.73542600896861</v>
      </c>
      <c r="G413" s="126">
        <f t="shared" si="9"/>
        <v>0.927601809954751</v>
      </c>
      <c r="H413" s="127">
        <v>20802</v>
      </c>
    </row>
    <row r="414" customHeight="1" spans="1:8">
      <c r="A414" s="101"/>
      <c r="B414" s="130" t="s">
        <v>213</v>
      </c>
      <c r="C414" s="158">
        <v>589</v>
      </c>
      <c r="D414" s="71">
        <v>422</v>
      </c>
      <c r="E414" s="71">
        <v>575</v>
      </c>
      <c r="F414" s="126">
        <f t="shared" si="8"/>
        <v>0.976230899830221</v>
      </c>
      <c r="G414" s="126">
        <f t="shared" si="9"/>
        <v>1.36255924170616</v>
      </c>
      <c r="H414" s="127">
        <v>2080201</v>
      </c>
    </row>
    <row r="415" customHeight="1" spans="1:8">
      <c r="A415" s="101"/>
      <c r="B415" s="130" t="s">
        <v>214</v>
      </c>
      <c r="C415" s="158"/>
      <c r="D415" s="71">
        <v>0</v>
      </c>
      <c r="E415" s="71">
        <v>0</v>
      </c>
      <c r="F415" s="126">
        <f t="shared" si="8"/>
        <v>0</v>
      </c>
      <c r="G415" s="126">
        <f t="shared" si="9"/>
        <v>0</v>
      </c>
      <c r="H415" s="127">
        <v>2080202</v>
      </c>
    </row>
    <row r="416" customHeight="1" spans="1:8">
      <c r="A416" s="101"/>
      <c r="B416" s="130" t="s">
        <v>215</v>
      </c>
      <c r="C416" s="158"/>
      <c r="D416" s="71">
        <v>0</v>
      </c>
      <c r="E416" s="71">
        <v>0</v>
      </c>
      <c r="F416" s="126">
        <f t="shared" si="8"/>
        <v>0</v>
      </c>
      <c r="G416" s="126">
        <f t="shared" si="9"/>
        <v>0</v>
      </c>
      <c r="H416" s="127">
        <v>2080203</v>
      </c>
    </row>
    <row r="417" customHeight="1" spans="1:8">
      <c r="A417" s="101"/>
      <c r="B417" s="130" t="s">
        <v>499</v>
      </c>
      <c r="C417" s="158"/>
      <c r="D417" s="71">
        <v>0</v>
      </c>
      <c r="E417" s="71">
        <v>0</v>
      </c>
      <c r="F417" s="126">
        <f t="shared" si="8"/>
        <v>0</v>
      </c>
      <c r="G417" s="126">
        <f t="shared" si="9"/>
        <v>0</v>
      </c>
      <c r="H417" s="127">
        <v>2080206</v>
      </c>
    </row>
    <row r="418" customHeight="1" spans="1:8">
      <c r="A418" s="101"/>
      <c r="B418" s="130" t="s">
        <v>500</v>
      </c>
      <c r="C418" s="158"/>
      <c r="D418" s="71">
        <v>0</v>
      </c>
      <c r="E418" s="71">
        <v>0</v>
      </c>
      <c r="F418" s="126">
        <f t="shared" si="8"/>
        <v>0</v>
      </c>
      <c r="G418" s="126">
        <f t="shared" si="9"/>
        <v>0</v>
      </c>
      <c r="H418" s="127">
        <v>2080207</v>
      </c>
    </row>
    <row r="419" customHeight="1" spans="1:8">
      <c r="A419" s="101"/>
      <c r="B419" s="130" t="s">
        <v>501</v>
      </c>
      <c r="C419" s="158"/>
      <c r="D419" s="71">
        <v>1</v>
      </c>
      <c r="E419" s="71">
        <v>0</v>
      </c>
      <c r="F419" s="126">
        <f t="shared" si="8"/>
        <v>0</v>
      </c>
      <c r="G419" s="126">
        <f t="shared" si="9"/>
        <v>0</v>
      </c>
      <c r="H419" s="127">
        <v>2080208</v>
      </c>
    </row>
    <row r="420" customHeight="1" spans="1:8">
      <c r="A420" s="101"/>
      <c r="B420" s="130" t="s">
        <v>502</v>
      </c>
      <c r="C420" s="158">
        <v>526</v>
      </c>
      <c r="D420" s="71">
        <v>461</v>
      </c>
      <c r="E420" s="71">
        <v>245</v>
      </c>
      <c r="F420" s="126">
        <f t="shared" si="8"/>
        <v>0.465779467680608</v>
      </c>
      <c r="G420" s="126">
        <f t="shared" si="9"/>
        <v>0.531453362255965</v>
      </c>
      <c r="H420" s="127">
        <v>2080299</v>
      </c>
    </row>
    <row r="421" customHeight="1" spans="1:8">
      <c r="A421" s="101"/>
      <c r="B421" s="130" t="s">
        <v>503</v>
      </c>
      <c r="C421" s="71">
        <v>0</v>
      </c>
      <c r="D421" s="71">
        <v>0</v>
      </c>
      <c r="E421" s="71">
        <v>0</v>
      </c>
      <c r="F421" s="126">
        <f t="shared" si="8"/>
        <v>0</v>
      </c>
      <c r="G421" s="126">
        <f t="shared" si="9"/>
        <v>0</v>
      </c>
      <c r="H421" s="127">
        <v>20804</v>
      </c>
    </row>
    <row r="422" customHeight="1" spans="1:8">
      <c r="A422" s="101"/>
      <c r="B422" s="130" t="s">
        <v>504</v>
      </c>
      <c r="C422" s="71">
        <v>0</v>
      </c>
      <c r="D422" s="71">
        <v>0</v>
      </c>
      <c r="E422" s="71">
        <v>0</v>
      </c>
      <c r="F422" s="126">
        <f t="shared" si="8"/>
        <v>0</v>
      </c>
      <c r="G422" s="126">
        <f t="shared" si="9"/>
        <v>0</v>
      </c>
      <c r="H422" s="127">
        <v>2080402</v>
      </c>
    </row>
    <row r="423" customHeight="1" spans="1:8">
      <c r="A423" s="101"/>
      <c r="B423" s="130" t="s">
        <v>505</v>
      </c>
      <c r="C423" s="71">
        <v>22171</v>
      </c>
      <c r="D423" s="71">
        <v>18672</v>
      </c>
      <c r="E423" s="71">
        <v>21571</v>
      </c>
      <c r="F423" s="126">
        <f t="shared" si="8"/>
        <v>0.972937621216905</v>
      </c>
      <c r="G423" s="126">
        <f t="shared" si="9"/>
        <v>1.15525921165381</v>
      </c>
      <c r="H423" s="127">
        <v>20805</v>
      </c>
    </row>
    <row r="424" customHeight="1" spans="1:8">
      <c r="A424" s="101"/>
      <c r="B424" s="130" t="s">
        <v>506</v>
      </c>
      <c r="C424" s="71">
        <v>2886</v>
      </c>
      <c r="D424" s="71">
        <v>2535</v>
      </c>
      <c r="E424" s="71">
        <v>2637</v>
      </c>
      <c r="F424" s="126">
        <f t="shared" si="8"/>
        <v>0.913721413721414</v>
      </c>
      <c r="G424" s="126">
        <f t="shared" si="9"/>
        <v>1.04023668639053</v>
      </c>
      <c r="H424" s="127">
        <v>2080501</v>
      </c>
    </row>
    <row r="425" customHeight="1" spans="1:8">
      <c r="A425" s="101"/>
      <c r="B425" s="130" t="s">
        <v>507</v>
      </c>
      <c r="C425" s="71">
        <v>4220</v>
      </c>
      <c r="D425" s="71">
        <v>3726</v>
      </c>
      <c r="E425" s="71">
        <v>3936</v>
      </c>
      <c r="F425" s="126">
        <f t="shared" si="8"/>
        <v>0.932701421800948</v>
      </c>
      <c r="G425" s="126">
        <f t="shared" si="9"/>
        <v>1.05636070853462</v>
      </c>
      <c r="H425" s="127">
        <v>2080502</v>
      </c>
    </row>
    <row r="426" customHeight="1" spans="1:8">
      <c r="A426" s="101"/>
      <c r="B426" s="130" t="s">
        <v>508</v>
      </c>
      <c r="C426" s="71"/>
      <c r="D426" s="71">
        <v>0</v>
      </c>
      <c r="E426" s="71">
        <v>0</v>
      </c>
      <c r="F426" s="126">
        <f t="shared" si="8"/>
        <v>0</v>
      </c>
      <c r="G426" s="126">
        <f t="shared" si="9"/>
        <v>0</v>
      </c>
      <c r="H426" s="127">
        <v>2080503</v>
      </c>
    </row>
    <row r="427" customHeight="1" spans="1:8">
      <c r="A427" s="101"/>
      <c r="B427" s="130" t="s">
        <v>509</v>
      </c>
      <c r="C427" s="71">
        <v>10209</v>
      </c>
      <c r="D427" s="71">
        <v>9401</v>
      </c>
      <c r="E427" s="71">
        <v>10259</v>
      </c>
      <c r="F427" s="126">
        <f t="shared" si="8"/>
        <v>1.00489763933784</v>
      </c>
      <c r="G427" s="126">
        <f t="shared" si="9"/>
        <v>1.09126688650144</v>
      </c>
      <c r="H427" s="127">
        <v>2080505</v>
      </c>
    </row>
    <row r="428" customHeight="1" spans="1:8">
      <c r="A428" s="101"/>
      <c r="B428" s="130" t="s">
        <v>510</v>
      </c>
      <c r="C428" s="71">
        <v>3256</v>
      </c>
      <c r="D428" s="71">
        <v>1408</v>
      </c>
      <c r="E428" s="71">
        <v>2904</v>
      </c>
      <c r="F428" s="126">
        <f t="shared" si="8"/>
        <v>0.891891891891892</v>
      </c>
      <c r="G428" s="126">
        <f t="shared" si="9"/>
        <v>2.0625</v>
      </c>
      <c r="H428" s="127">
        <v>2080506</v>
      </c>
    </row>
    <row r="429" customHeight="1" spans="1:8">
      <c r="A429" s="101"/>
      <c r="B429" s="130" t="s">
        <v>511</v>
      </c>
      <c r="C429" s="71">
        <v>1600</v>
      </c>
      <c r="D429" s="71">
        <v>1595</v>
      </c>
      <c r="E429" s="71">
        <v>1828</v>
      </c>
      <c r="F429" s="126">
        <f t="shared" si="8"/>
        <v>1.1425</v>
      </c>
      <c r="G429" s="126">
        <f t="shared" si="9"/>
        <v>1.14608150470219</v>
      </c>
      <c r="H429" s="127">
        <v>2080507</v>
      </c>
    </row>
    <row r="430" customHeight="1" spans="1:8">
      <c r="A430" s="101"/>
      <c r="B430" s="130" t="s">
        <v>512</v>
      </c>
      <c r="C430" s="71"/>
      <c r="D430" s="71">
        <v>0</v>
      </c>
      <c r="E430" s="71">
        <v>0</v>
      </c>
      <c r="F430" s="126">
        <f t="shared" si="8"/>
        <v>0</v>
      </c>
      <c r="G430" s="126">
        <f t="shared" si="9"/>
        <v>0</v>
      </c>
      <c r="H430" s="127">
        <v>2080508</v>
      </c>
    </row>
    <row r="431" customHeight="1" spans="1:8">
      <c r="A431" s="101"/>
      <c r="B431" s="130" t="s">
        <v>513</v>
      </c>
      <c r="C431" s="71"/>
      <c r="D431" s="71">
        <v>7</v>
      </c>
      <c r="E431" s="71">
        <v>7</v>
      </c>
      <c r="F431" s="126">
        <f t="shared" si="8"/>
        <v>0</v>
      </c>
      <c r="G431" s="126">
        <f t="shared" si="9"/>
        <v>1</v>
      </c>
      <c r="H431" s="127">
        <v>2080599</v>
      </c>
    </row>
    <row r="432" customHeight="1" spans="1:8">
      <c r="A432" s="101"/>
      <c r="B432" s="130" t="s">
        <v>514</v>
      </c>
      <c r="C432" s="71">
        <v>0</v>
      </c>
      <c r="D432" s="71">
        <v>0</v>
      </c>
      <c r="E432" s="71">
        <v>0</v>
      </c>
      <c r="F432" s="126">
        <f t="shared" si="8"/>
        <v>0</v>
      </c>
      <c r="G432" s="126">
        <f t="shared" si="9"/>
        <v>0</v>
      </c>
      <c r="H432" s="127">
        <v>20806</v>
      </c>
    </row>
    <row r="433" customHeight="1" spans="1:8">
      <c r="A433" s="101"/>
      <c r="B433" s="130" t="s">
        <v>515</v>
      </c>
      <c r="C433" s="71">
        <v>0</v>
      </c>
      <c r="D433" s="71">
        <v>0</v>
      </c>
      <c r="E433" s="71">
        <v>0</v>
      </c>
      <c r="F433" s="126">
        <f t="shared" si="8"/>
        <v>0</v>
      </c>
      <c r="G433" s="126">
        <f t="shared" si="9"/>
        <v>0</v>
      </c>
      <c r="H433" s="127">
        <v>2080601</v>
      </c>
    </row>
    <row r="434" customHeight="1" spans="1:8">
      <c r="A434" s="101"/>
      <c r="B434" s="130" t="s">
        <v>516</v>
      </c>
      <c r="C434" s="71">
        <v>0</v>
      </c>
      <c r="D434" s="71">
        <v>0</v>
      </c>
      <c r="E434" s="71">
        <v>0</v>
      </c>
      <c r="F434" s="126">
        <f t="shared" si="8"/>
        <v>0</v>
      </c>
      <c r="G434" s="126">
        <f t="shared" si="9"/>
        <v>0</v>
      </c>
      <c r="H434" s="127">
        <v>2080602</v>
      </c>
    </row>
    <row r="435" customHeight="1" spans="1:8">
      <c r="A435" s="101"/>
      <c r="B435" s="130" t="s">
        <v>517</v>
      </c>
      <c r="C435" s="71">
        <v>0</v>
      </c>
      <c r="D435" s="71">
        <v>0</v>
      </c>
      <c r="E435" s="71">
        <v>0</v>
      </c>
      <c r="F435" s="126">
        <f t="shared" si="8"/>
        <v>0</v>
      </c>
      <c r="G435" s="126">
        <f t="shared" si="9"/>
        <v>0</v>
      </c>
      <c r="H435" s="127">
        <v>2080699</v>
      </c>
    </row>
    <row r="436" customHeight="1" spans="1:8">
      <c r="A436" s="101"/>
      <c r="B436" s="130" t="s">
        <v>518</v>
      </c>
      <c r="C436" s="71">
        <v>2646</v>
      </c>
      <c r="D436" s="71">
        <v>1800</v>
      </c>
      <c r="E436" s="71">
        <v>3117</v>
      </c>
      <c r="F436" s="126">
        <f t="shared" si="8"/>
        <v>1.17800453514739</v>
      </c>
      <c r="G436" s="126">
        <f t="shared" si="9"/>
        <v>1.73166666666667</v>
      </c>
      <c r="H436" s="127">
        <v>20807</v>
      </c>
    </row>
    <row r="437" customHeight="1" spans="1:8">
      <c r="A437" s="101"/>
      <c r="B437" s="130" t="s">
        <v>519</v>
      </c>
      <c r="C437" s="71"/>
      <c r="D437" s="71">
        <v>0</v>
      </c>
      <c r="E437" s="71">
        <v>0</v>
      </c>
      <c r="F437" s="126">
        <f t="shared" si="8"/>
        <v>0</v>
      </c>
      <c r="G437" s="126">
        <f t="shared" si="9"/>
        <v>0</v>
      </c>
      <c r="H437" s="127">
        <v>2080701</v>
      </c>
    </row>
    <row r="438" customHeight="1" spans="1:8">
      <c r="A438" s="101"/>
      <c r="B438" s="130" t="s">
        <v>520</v>
      </c>
      <c r="C438" s="71">
        <v>118</v>
      </c>
      <c r="D438" s="71">
        <v>0</v>
      </c>
      <c r="E438" s="71">
        <v>539</v>
      </c>
      <c r="F438" s="126">
        <f t="shared" si="8"/>
        <v>4.56779661016949</v>
      </c>
      <c r="G438" s="126">
        <f t="shared" si="9"/>
        <v>0</v>
      </c>
      <c r="H438" s="127">
        <v>2080702</v>
      </c>
    </row>
    <row r="439" customHeight="1" spans="1:8">
      <c r="A439" s="101"/>
      <c r="B439" s="130" t="s">
        <v>521</v>
      </c>
      <c r="C439" s="71">
        <v>1103</v>
      </c>
      <c r="D439" s="71">
        <v>530</v>
      </c>
      <c r="E439" s="71">
        <v>1291</v>
      </c>
      <c r="F439" s="126">
        <f t="shared" si="8"/>
        <v>1.17044424297371</v>
      </c>
      <c r="G439" s="126">
        <f t="shared" si="9"/>
        <v>2.43584905660377</v>
      </c>
      <c r="H439" s="127">
        <v>2080704</v>
      </c>
    </row>
    <row r="440" customHeight="1" spans="1:8">
      <c r="A440" s="101"/>
      <c r="B440" s="130" t="s">
        <v>522</v>
      </c>
      <c r="C440" s="71">
        <v>1255</v>
      </c>
      <c r="D440" s="71">
        <v>1125</v>
      </c>
      <c r="E440" s="71">
        <v>1077</v>
      </c>
      <c r="F440" s="126">
        <f t="shared" si="8"/>
        <v>0.858167330677291</v>
      </c>
      <c r="G440" s="126">
        <f t="shared" si="9"/>
        <v>0.957333333333333</v>
      </c>
      <c r="H440" s="127">
        <v>2080705</v>
      </c>
    </row>
    <row r="441" customHeight="1" spans="1:8">
      <c r="A441" s="101"/>
      <c r="B441" s="130" t="s">
        <v>523</v>
      </c>
      <c r="C441" s="71"/>
      <c r="D441" s="71">
        <v>0</v>
      </c>
      <c r="E441" s="71">
        <v>0</v>
      </c>
      <c r="F441" s="126">
        <f t="shared" si="8"/>
        <v>0</v>
      </c>
      <c r="G441" s="126">
        <f t="shared" si="9"/>
        <v>0</v>
      </c>
      <c r="H441" s="127">
        <v>2080709</v>
      </c>
    </row>
    <row r="442" customHeight="1" spans="1:8">
      <c r="A442" s="101"/>
      <c r="B442" s="130" t="s">
        <v>524</v>
      </c>
      <c r="C442" s="71">
        <v>43</v>
      </c>
      <c r="D442" s="71">
        <v>12</v>
      </c>
      <c r="E442" s="71">
        <v>96</v>
      </c>
      <c r="F442" s="126">
        <f t="shared" si="8"/>
        <v>2.23255813953488</v>
      </c>
      <c r="G442" s="126">
        <f t="shared" si="9"/>
        <v>8</v>
      </c>
      <c r="H442" s="127">
        <v>2080711</v>
      </c>
    </row>
    <row r="443" customHeight="1" spans="1:8">
      <c r="A443" s="101"/>
      <c r="B443" s="130" t="s">
        <v>525</v>
      </c>
      <c r="C443" s="71"/>
      <c r="D443" s="71">
        <v>0</v>
      </c>
      <c r="E443" s="71">
        <v>0</v>
      </c>
      <c r="F443" s="126">
        <f t="shared" si="8"/>
        <v>0</v>
      </c>
      <c r="G443" s="126">
        <f t="shared" si="9"/>
        <v>0</v>
      </c>
      <c r="H443" s="127">
        <v>2080712</v>
      </c>
    </row>
    <row r="444" customHeight="1" spans="1:8">
      <c r="A444" s="101"/>
      <c r="B444" s="130" t="s">
        <v>526</v>
      </c>
      <c r="C444" s="71">
        <v>25</v>
      </c>
      <c r="D444" s="71">
        <v>56</v>
      </c>
      <c r="E444" s="71">
        <v>13</v>
      </c>
      <c r="F444" s="126">
        <f t="shared" si="8"/>
        <v>0.52</v>
      </c>
      <c r="G444" s="126">
        <f t="shared" si="9"/>
        <v>0.232142857142857</v>
      </c>
      <c r="H444" s="127">
        <v>2080713</v>
      </c>
    </row>
    <row r="445" customHeight="1" spans="1:8">
      <c r="A445" s="101"/>
      <c r="B445" s="130" t="s">
        <v>527</v>
      </c>
      <c r="C445" s="71">
        <v>102</v>
      </c>
      <c r="D445" s="71">
        <v>77</v>
      </c>
      <c r="E445" s="71">
        <v>101</v>
      </c>
      <c r="F445" s="126">
        <f t="shared" si="8"/>
        <v>0.990196078431373</v>
      </c>
      <c r="G445" s="126">
        <f t="shared" si="9"/>
        <v>1.31168831168831</v>
      </c>
      <c r="H445" s="127">
        <v>2080799</v>
      </c>
    </row>
    <row r="446" customHeight="1" spans="1:8">
      <c r="A446" s="101"/>
      <c r="B446" s="130" t="s">
        <v>528</v>
      </c>
      <c r="C446" s="71">
        <v>2655</v>
      </c>
      <c r="D446" s="71">
        <v>2841</v>
      </c>
      <c r="E446" s="71">
        <v>2860</v>
      </c>
      <c r="F446" s="126">
        <f t="shared" si="8"/>
        <v>1.07721280602637</v>
      </c>
      <c r="G446" s="126">
        <f t="shared" si="9"/>
        <v>1.00668778599085</v>
      </c>
      <c r="H446" s="127">
        <v>20808</v>
      </c>
    </row>
    <row r="447" customHeight="1" spans="1:8">
      <c r="A447" s="101"/>
      <c r="B447" s="130" t="s">
        <v>529</v>
      </c>
      <c r="C447" s="71">
        <v>296</v>
      </c>
      <c r="D447" s="71">
        <v>991</v>
      </c>
      <c r="E447" s="71">
        <v>1162</v>
      </c>
      <c r="F447" s="126">
        <f t="shared" si="8"/>
        <v>3.92567567567568</v>
      </c>
      <c r="G447" s="126">
        <f t="shared" si="9"/>
        <v>1.17255297679112</v>
      </c>
      <c r="H447" s="127">
        <v>2080801</v>
      </c>
    </row>
    <row r="448" customHeight="1" spans="1:8">
      <c r="A448" s="101"/>
      <c r="B448" s="130" t="s">
        <v>530</v>
      </c>
      <c r="C448" s="71">
        <v>294</v>
      </c>
      <c r="D448" s="71">
        <v>257</v>
      </c>
      <c r="E448" s="71">
        <v>222</v>
      </c>
      <c r="F448" s="126">
        <f t="shared" si="8"/>
        <v>0.755102040816326</v>
      </c>
      <c r="G448" s="126">
        <f t="shared" si="9"/>
        <v>0.863813229571984</v>
      </c>
      <c r="H448" s="127">
        <v>2080802</v>
      </c>
    </row>
    <row r="449" customHeight="1" spans="1:8">
      <c r="A449" s="101"/>
      <c r="B449" s="130" t="s">
        <v>531</v>
      </c>
      <c r="C449" s="71">
        <v>209</v>
      </c>
      <c r="D449" s="71">
        <v>375</v>
      </c>
      <c r="E449" s="71">
        <v>151</v>
      </c>
      <c r="F449" s="126">
        <f t="shared" si="8"/>
        <v>0.722488038277512</v>
      </c>
      <c r="G449" s="126">
        <f t="shared" si="9"/>
        <v>0.402666666666667</v>
      </c>
      <c r="H449" s="127">
        <v>2080803</v>
      </c>
    </row>
    <row r="450" customHeight="1" spans="1:8">
      <c r="A450" s="101"/>
      <c r="B450" s="130" t="s">
        <v>532</v>
      </c>
      <c r="C450" s="71">
        <v>488</v>
      </c>
      <c r="D450" s="71">
        <v>306</v>
      </c>
      <c r="E450" s="71">
        <v>299</v>
      </c>
      <c r="F450" s="126">
        <f t="shared" si="8"/>
        <v>0.612704918032787</v>
      </c>
      <c r="G450" s="126">
        <f t="shared" si="9"/>
        <v>0.977124183006536</v>
      </c>
      <c r="H450" s="127">
        <v>2080805</v>
      </c>
    </row>
    <row r="451" customHeight="1" spans="1:8">
      <c r="A451" s="101"/>
      <c r="B451" s="130" t="s">
        <v>533</v>
      </c>
      <c r="C451" s="71"/>
      <c r="D451" s="71">
        <v>0</v>
      </c>
      <c r="E451" s="71">
        <v>0</v>
      </c>
      <c r="F451" s="126">
        <f t="shared" si="8"/>
        <v>0</v>
      </c>
      <c r="G451" s="126">
        <f t="shared" si="9"/>
        <v>0</v>
      </c>
      <c r="H451" s="127">
        <v>2080806</v>
      </c>
    </row>
    <row r="452" customHeight="1" spans="1:8">
      <c r="A452" s="101"/>
      <c r="B452" s="130" t="s">
        <v>534</v>
      </c>
      <c r="C452" s="71"/>
      <c r="D452" s="71">
        <v>0</v>
      </c>
      <c r="E452" s="71">
        <v>0</v>
      </c>
      <c r="F452" s="126">
        <f t="shared" si="8"/>
        <v>0</v>
      </c>
      <c r="G452" s="126">
        <f t="shared" si="9"/>
        <v>0</v>
      </c>
      <c r="H452" s="127">
        <v>2080807</v>
      </c>
    </row>
    <row r="453" customHeight="1" spans="1:8">
      <c r="A453" s="101"/>
      <c r="B453" s="130" t="s">
        <v>535</v>
      </c>
      <c r="C453" s="71"/>
      <c r="D453" s="71">
        <v>4</v>
      </c>
      <c r="E453" s="71">
        <v>26</v>
      </c>
      <c r="F453" s="126">
        <f t="shared" si="8"/>
        <v>0</v>
      </c>
      <c r="G453" s="126">
        <f t="shared" si="9"/>
        <v>6.5</v>
      </c>
      <c r="H453" s="127">
        <v>2080808</v>
      </c>
    </row>
    <row r="454" customHeight="1" spans="1:8">
      <c r="A454" s="101"/>
      <c r="B454" s="130" t="s">
        <v>536</v>
      </c>
      <c r="C454" s="71">
        <v>1368</v>
      </c>
      <c r="D454" s="71">
        <v>908</v>
      </c>
      <c r="E454" s="71">
        <v>1000</v>
      </c>
      <c r="F454" s="126">
        <f t="shared" si="8"/>
        <v>0.730994152046784</v>
      </c>
      <c r="G454" s="126">
        <f t="shared" si="9"/>
        <v>1.10132158590308</v>
      </c>
      <c r="H454" s="127">
        <v>2080899</v>
      </c>
    </row>
    <row r="455" customHeight="1" spans="1:8">
      <c r="A455" s="101"/>
      <c r="B455" s="130" t="s">
        <v>537</v>
      </c>
      <c r="C455" s="71">
        <v>1215</v>
      </c>
      <c r="D455" s="71">
        <v>804</v>
      </c>
      <c r="E455" s="71">
        <v>768</v>
      </c>
      <c r="F455" s="126">
        <f t="shared" si="8"/>
        <v>0.632098765432099</v>
      </c>
      <c r="G455" s="126">
        <f t="shared" si="9"/>
        <v>0.955223880597015</v>
      </c>
      <c r="H455" s="127">
        <v>20809</v>
      </c>
    </row>
    <row r="456" customHeight="1" spans="1:8">
      <c r="A456" s="101"/>
      <c r="B456" s="130" t="s">
        <v>538</v>
      </c>
      <c r="C456" s="71">
        <v>225</v>
      </c>
      <c r="D456" s="71">
        <v>117</v>
      </c>
      <c r="E456" s="71">
        <v>146</v>
      </c>
      <c r="F456" s="126">
        <f t="shared" si="8"/>
        <v>0.648888888888889</v>
      </c>
      <c r="G456" s="126">
        <f t="shared" si="9"/>
        <v>1.24786324786325</v>
      </c>
      <c r="H456" s="127">
        <v>2080901</v>
      </c>
    </row>
    <row r="457" customHeight="1" spans="1:8">
      <c r="A457" s="101"/>
      <c r="B457" s="130" t="s">
        <v>539</v>
      </c>
      <c r="C457" s="71">
        <v>306</v>
      </c>
      <c r="D457" s="71">
        <v>270</v>
      </c>
      <c r="E457" s="71">
        <v>258</v>
      </c>
      <c r="F457" s="126">
        <f t="shared" si="8"/>
        <v>0.843137254901961</v>
      </c>
      <c r="G457" s="126">
        <f t="shared" si="9"/>
        <v>0.955555555555556</v>
      </c>
      <c r="H457" s="127">
        <v>2080902</v>
      </c>
    </row>
    <row r="458" customHeight="1" spans="1:8">
      <c r="A458" s="101"/>
      <c r="B458" s="130" t="s">
        <v>540</v>
      </c>
      <c r="C458" s="71"/>
      <c r="D458" s="71">
        <v>0</v>
      </c>
      <c r="E458" s="71">
        <v>0</v>
      </c>
      <c r="F458" s="126">
        <f t="shared" si="8"/>
        <v>0</v>
      </c>
      <c r="G458" s="126">
        <f t="shared" si="9"/>
        <v>0</v>
      </c>
      <c r="H458" s="127">
        <v>2080903</v>
      </c>
    </row>
    <row r="459" customHeight="1" spans="1:8">
      <c r="A459" s="101"/>
      <c r="B459" s="130" t="s">
        <v>541</v>
      </c>
      <c r="C459" s="71">
        <v>20</v>
      </c>
      <c r="D459" s="71">
        <v>12</v>
      </c>
      <c r="E459" s="71">
        <v>31</v>
      </c>
      <c r="F459" s="126">
        <f t="shared" si="8"/>
        <v>1.55</v>
      </c>
      <c r="G459" s="126">
        <f t="shared" si="9"/>
        <v>2.58333333333333</v>
      </c>
      <c r="H459" s="127">
        <v>2080904</v>
      </c>
    </row>
    <row r="460" customHeight="1" spans="1:8">
      <c r="A460" s="101"/>
      <c r="B460" s="130" t="s">
        <v>542</v>
      </c>
      <c r="C460" s="71">
        <v>648</v>
      </c>
      <c r="D460" s="71">
        <v>405</v>
      </c>
      <c r="E460" s="71">
        <v>333</v>
      </c>
      <c r="F460" s="126">
        <f t="shared" si="8"/>
        <v>0.513888888888889</v>
      </c>
      <c r="G460" s="126">
        <f t="shared" si="9"/>
        <v>0.822222222222222</v>
      </c>
      <c r="H460" s="127">
        <v>2080905</v>
      </c>
    </row>
    <row r="461" customHeight="1" spans="1:8">
      <c r="A461" s="101"/>
      <c r="B461" s="130" t="s">
        <v>543</v>
      </c>
      <c r="C461" s="71">
        <v>16</v>
      </c>
      <c r="D461" s="71">
        <v>0</v>
      </c>
      <c r="E461" s="71">
        <v>0</v>
      </c>
      <c r="F461" s="126">
        <f t="shared" si="8"/>
        <v>0</v>
      </c>
      <c r="G461" s="126">
        <f t="shared" si="9"/>
        <v>0</v>
      </c>
      <c r="H461" s="127">
        <v>2080999</v>
      </c>
    </row>
    <row r="462" customHeight="1" spans="1:8">
      <c r="A462" s="101"/>
      <c r="B462" s="130" t="s">
        <v>544</v>
      </c>
      <c r="C462" s="71">
        <v>1926</v>
      </c>
      <c r="D462" s="71">
        <v>1679</v>
      </c>
      <c r="E462" s="71">
        <v>1769</v>
      </c>
      <c r="F462" s="126">
        <f t="shared" si="8"/>
        <v>0.918483904465213</v>
      </c>
      <c r="G462" s="126">
        <f t="shared" si="9"/>
        <v>1.05360333531864</v>
      </c>
      <c r="H462" s="127">
        <v>20810</v>
      </c>
    </row>
    <row r="463" customHeight="1" spans="1:8">
      <c r="A463" s="101"/>
      <c r="B463" s="130" t="s">
        <v>545</v>
      </c>
      <c r="C463" s="158">
        <v>337</v>
      </c>
      <c r="D463" s="71">
        <v>279</v>
      </c>
      <c r="E463" s="71">
        <v>331</v>
      </c>
      <c r="F463" s="126">
        <f t="shared" si="8"/>
        <v>0.982195845697329</v>
      </c>
      <c r="G463" s="126">
        <f t="shared" si="9"/>
        <v>1.18637992831541</v>
      </c>
      <c r="H463" s="127">
        <v>2081001</v>
      </c>
    </row>
    <row r="464" customHeight="1" spans="1:8">
      <c r="A464" s="101"/>
      <c r="B464" s="130" t="s">
        <v>546</v>
      </c>
      <c r="C464" s="158">
        <v>573</v>
      </c>
      <c r="D464" s="71">
        <v>490</v>
      </c>
      <c r="E464" s="71">
        <v>659</v>
      </c>
      <c r="F464" s="126">
        <f t="shared" si="8"/>
        <v>1.1500872600349</v>
      </c>
      <c r="G464" s="126">
        <f t="shared" si="9"/>
        <v>1.34489795918367</v>
      </c>
      <c r="H464" s="127">
        <v>2081002</v>
      </c>
    </row>
    <row r="465" customHeight="1" spans="1:8">
      <c r="A465" s="101"/>
      <c r="B465" s="130" t="s">
        <v>547</v>
      </c>
      <c r="C465" s="158"/>
      <c r="D465" s="71">
        <v>0</v>
      </c>
      <c r="E465" s="71">
        <v>0</v>
      </c>
      <c r="F465" s="126">
        <f t="shared" si="8"/>
        <v>0</v>
      </c>
      <c r="G465" s="126">
        <f t="shared" si="9"/>
        <v>0</v>
      </c>
      <c r="H465" s="127">
        <v>2081003</v>
      </c>
    </row>
    <row r="466" customHeight="1" spans="1:8">
      <c r="A466" s="101"/>
      <c r="B466" s="130" t="s">
        <v>548</v>
      </c>
      <c r="C466" s="158">
        <v>229</v>
      </c>
      <c r="D466" s="71">
        <v>278</v>
      </c>
      <c r="E466" s="71">
        <v>63</v>
      </c>
      <c r="F466" s="126">
        <f t="shared" si="8"/>
        <v>0.275109170305677</v>
      </c>
      <c r="G466" s="126">
        <f t="shared" si="9"/>
        <v>0.226618705035971</v>
      </c>
      <c r="H466" s="127">
        <v>2081004</v>
      </c>
    </row>
    <row r="467" customHeight="1" spans="1:8">
      <c r="A467" s="101"/>
      <c r="B467" s="130" t="s">
        <v>549</v>
      </c>
      <c r="C467" s="158"/>
      <c r="D467" s="71">
        <v>0</v>
      </c>
      <c r="E467" s="71">
        <v>0</v>
      </c>
      <c r="F467" s="126">
        <f t="shared" si="8"/>
        <v>0</v>
      </c>
      <c r="G467" s="126">
        <f t="shared" si="9"/>
        <v>0</v>
      </c>
      <c r="H467" s="127">
        <v>2081005</v>
      </c>
    </row>
    <row r="468" customHeight="1" spans="1:8">
      <c r="A468" s="101"/>
      <c r="B468" s="130" t="s">
        <v>550</v>
      </c>
      <c r="C468" s="158">
        <v>787</v>
      </c>
      <c r="D468" s="71">
        <v>632</v>
      </c>
      <c r="E468" s="71">
        <v>716</v>
      </c>
      <c r="F468" s="126">
        <f t="shared" si="8"/>
        <v>0.909783989834816</v>
      </c>
      <c r="G468" s="126">
        <f t="shared" si="9"/>
        <v>1.13291139240506</v>
      </c>
      <c r="H468" s="127">
        <v>2081006</v>
      </c>
    </row>
    <row r="469" customHeight="1" spans="1:8">
      <c r="A469" s="101"/>
      <c r="B469" s="130" t="s">
        <v>551</v>
      </c>
      <c r="C469" s="158"/>
      <c r="D469" s="71">
        <v>0</v>
      </c>
      <c r="E469" s="71">
        <v>0</v>
      </c>
      <c r="F469" s="126">
        <f t="shared" si="8"/>
        <v>0</v>
      </c>
      <c r="G469" s="126">
        <f t="shared" si="9"/>
        <v>0</v>
      </c>
      <c r="H469" s="127">
        <v>2081099</v>
      </c>
    </row>
    <row r="470" customHeight="1" spans="1:8">
      <c r="A470" s="101"/>
      <c r="B470" s="130" t="s">
        <v>552</v>
      </c>
      <c r="C470" s="71">
        <v>1387</v>
      </c>
      <c r="D470" s="71">
        <v>1283</v>
      </c>
      <c r="E470" s="71">
        <v>1303</v>
      </c>
      <c r="F470" s="126">
        <f t="shared" si="8"/>
        <v>0.93943763518385</v>
      </c>
      <c r="G470" s="126">
        <f t="shared" si="9"/>
        <v>1.01558846453624</v>
      </c>
      <c r="H470" s="127">
        <v>20811</v>
      </c>
    </row>
    <row r="471" customHeight="1" spans="1:8">
      <c r="A471" s="101"/>
      <c r="B471" s="130" t="s">
        <v>213</v>
      </c>
      <c r="C471" s="71">
        <v>148</v>
      </c>
      <c r="D471" s="71">
        <v>161</v>
      </c>
      <c r="E471" s="71">
        <v>148</v>
      </c>
      <c r="F471" s="126">
        <f t="shared" si="8"/>
        <v>1</v>
      </c>
      <c r="G471" s="126">
        <f t="shared" si="9"/>
        <v>0.919254658385093</v>
      </c>
      <c r="H471" s="127">
        <v>2081101</v>
      </c>
    </row>
    <row r="472" customHeight="1" spans="1:8">
      <c r="A472" s="101"/>
      <c r="B472" s="130" t="s">
        <v>214</v>
      </c>
      <c r="C472" s="71"/>
      <c r="D472" s="71">
        <v>0</v>
      </c>
      <c r="E472" s="71">
        <v>0</v>
      </c>
      <c r="F472" s="126">
        <f t="shared" si="8"/>
        <v>0</v>
      </c>
      <c r="G472" s="126">
        <f t="shared" si="9"/>
        <v>0</v>
      </c>
      <c r="H472" s="127">
        <v>2081102</v>
      </c>
    </row>
    <row r="473" customHeight="1" spans="1:8">
      <c r="A473" s="101"/>
      <c r="B473" s="130" t="s">
        <v>215</v>
      </c>
      <c r="C473" s="71"/>
      <c r="D473" s="71">
        <v>0</v>
      </c>
      <c r="E473" s="71">
        <v>0</v>
      </c>
      <c r="F473" s="126">
        <f t="shared" si="8"/>
        <v>0</v>
      </c>
      <c r="G473" s="126">
        <f t="shared" si="9"/>
        <v>0</v>
      </c>
      <c r="H473" s="127">
        <v>2081103</v>
      </c>
    </row>
    <row r="474" customHeight="1" spans="1:8">
      <c r="A474" s="101"/>
      <c r="B474" s="130" t="s">
        <v>553</v>
      </c>
      <c r="C474" s="71">
        <v>36</v>
      </c>
      <c r="D474" s="71">
        <v>31</v>
      </c>
      <c r="E474" s="71">
        <v>36</v>
      </c>
      <c r="F474" s="126">
        <f t="shared" si="8"/>
        <v>1</v>
      </c>
      <c r="G474" s="126">
        <f t="shared" si="9"/>
        <v>1.16129032258065</v>
      </c>
      <c r="H474" s="127">
        <v>2081104</v>
      </c>
    </row>
    <row r="475" customHeight="1" spans="1:8">
      <c r="A475" s="101"/>
      <c r="B475" s="130" t="s">
        <v>554</v>
      </c>
      <c r="C475" s="71">
        <v>20</v>
      </c>
      <c r="D475" s="71">
        <v>112</v>
      </c>
      <c r="E475" s="71">
        <v>91</v>
      </c>
      <c r="F475" s="126">
        <f t="shared" si="8"/>
        <v>4.55</v>
      </c>
      <c r="G475" s="126">
        <f t="shared" si="9"/>
        <v>0.8125</v>
      </c>
      <c r="H475" s="127">
        <v>2081105</v>
      </c>
    </row>
    <row r="476" customHeight="1" spans="1:8">
      <c r="A476" s="101"/>
      <c r="B476" s="130" t="s">
        <v>555</v>
      </c>
      <c r="C476" s="71"/>
      <c r="D476" s="71">
        <v>16</v>
      </c>
      <c r="E476" s="71">
        <v>0</v>
      </c>
      <c r="F476" s="126">
        <f t="shared" si="8"/>
        <v>0</v>
      </c>
      <c r="G476" s="126">
        <f t="shared" si="9"/>
        <v>0</v>
      </c>
      <c r="H476" s="127">
        <v>2081106</v>
      </c>
    </row>
    <row r="477" customHeight="1" spans="1:8">
      <c r="A477" s="101"/>
      <c r="B477" s="130" t="s">
        <v>556</v>
      </c>
      <c r="C477" s="71">
        <v>1167</v>
      </c>
      <c r="D477" s="71">
        <v>926</v>
      </c>
      <c r="E477" s="71">
        <v>1010</v>
      </c>
      <c r="F477" s="126">
        <f t="shared" si="8"/>
        <v>0.865467009425878</v>
      </c>
      <c r="G477" s="126">
        <f t="shared" si="9"/>
        <v>1.09071274298056</v>
      </c>
      <c r="H477" s="127">
        <v>2081107</v>
      </c>
    </row>
    <row r="478" customHeight="1" spans="1:8">
      <c r="A478" s="101"/>
      <c r="B478" s="130" t="s">
        <v>557</v>
      </c>
      <c r="C478" s="71">
        <v>16</v>
      </c>
      <c r="D478" s="71">
        <v>37</v>
      </c>
      <c r="E478" s="71">
        <v>18</v>
      </c>
      <c r="F478" s="126">
        <f t="shared" si="8"/>
        <v>1.125</v>
      </c>
      <c r="G478" s="126">
        <f t="shared" si="9"/>
        <v>0.486486486486487</v>
      </c>
      <c r="H478" s="127">
        <v>2081199</v>
      </c>
    </row>
    <row r="479" customHeight="1" spans="1:8">
      <c r="A479" s="101"/>
      <c r="B479" s="130" t="s">
        <v>558</v>
      </c>
      <c r="C479" s="71">
        <v>61</v>
      </c>
      <c r="D479" s="71">
        <v>77</v>
      </c>
      <c r="E479" s="71">
        <v>85</v>
      </c>
      <c r="F479" s="126">
        <f t="shared" si="8"/>
        <v>1.39344262295082</v>
      </c>
      <c r="G479" s="126">
        <f t="shared" si="9"/>
        <v>1.1038961038961</v>
      </c>
      <c r="H479" s="127">
        <v>20816</v>
      </c>
    </row>
    <row r="480" customHeight="1" spans="1:8">
      <c r="A480" s="101"/>
      <c r="B480" s="130" t="s">
        <v>213</v>
      </c>
      <c r="C480" s="71">
        <v>56</v>
      </c>
      <c r="D480" s="71">
        <v>75</v>
      </c>
      <c r="E480" s="71">
        <v>77</v>
      </c>
      <c r="F480" s="126">
        <f t="shared" si="8"/>
        <v>1.375</v>
      </c>
      <c r="G480" s="126">
        <f t="shared" si="9"/>
        <v>1.02666666666667</v>
      </c>
      <c r="H480" s="127">
        <v>2081601</v>
      </c>
    </row>
    <row r="481" customHeight="1" spans="1:8">
      <c r="A481" s="101"/>
      <c r="B481" s="130" t="s">
        <v>214</v>
      </c>
      <c r="C481" s="71"/>
      <c r="D481" s="71">
        <v>0</v>
      </c>
      <c r="E481" s="71">
        <v>0</v>
      </c>
      <c r="F481" s="126">
        <f t="shared" si="8"/>
        <v>0</v>
      </c>
      <c r="G481" s="126">
        <f t="shared" si="9"/>
        <v>0</v>
      </c>
      <c r="H481" s="127">
        <v>2081602</v>
      </c>
    </row>
    <row r="482" customHeight="1" spans="1:8">
      <c r="A482" s="101"/>
      <c r="B482" s="130" t="s">
        <v>215</v>
      </c>
      <c r="C482" s="71"/>
      <c r="D482" s="71">
        <v>0</v>
      </c>
      <c r="E482" s="71">
        <v>0</v>
      </c>
      <c r="F482" s="126">
        <f t="shared" si="8"/>
        <v>0</v>
      </c>
      <c r="G482" s="126">
        <f t="shared" si="9"/>
        <v>0</v>
      </c>
      <c r="H482" s="127">
        <v>2081603</v>
      </c>
    </row>
    <row r="483" customHeight="1" spans="1:8">
      <c r="A483" s="101"/>
      <c r="B483" s="130" t="s">
        <v>222</v>
      </c>
      <c r="C483" s="71"/>
      <c r="D483" s="71">
        <v>0</v>
      </c>
      <c r="E483" s="71">
        <v>0</v>
      </c>
      <c r="F483" s="126">
        <f t="shared" si="8"/>
        <v>0</v>
      </c>
      <c r="G483" s="126">
        <f t="shared" si="9"/>
        <v>0</v>
      </c>
      <c r="H483" s="127">
        <v>2081650</v>
      </c>
    </row>
    <row r="484" customHeight="1" spans="1:8">
      <c r="A484" s="101"/>
      <c r="B484" s="130" t="s">
        <v>559</v>
      </c>
      <c r="C484" s="71">
        <v>5</v>
      </c>
      <c r="D484" s="71">
        <v>2</v>
      </c>
      <c r="E484" s="71">
        <v>8</v>
      </c>
      <c r="F484" s="126">
        <f t="shared" si="8"/>
        <v>1.6</v>
      </c>
      <c r="G484" s="126">
        <f t="shared" si="9"/>
        <v>4</v>
      </c>
      <c r="H484" s="127">
        <v>2081699</v>
      </c>
    </row>
    <row r="485" customHeight="1" spans="1:8">
      <c r="A485" s="101"/>
      <c r="B485" s="130" t="s">
        <v>560</v>
      </c>
      <c r="C485" s="71">
        <v>7561</v>
      </c>
      <c r="D485" s="71">
        <v>6849</v>
      </c>
      <c r="E485" s="71">
        <v>7411</v>
      </c>
      <c r="F485" s="126">
        <f t="shared" si="8"/>
        <v>0.980161354318212</v>
      </c>
      <c r="G485" s="126">
        <f t="shared" si="9"/>
        <v>1.08205577456563</v>
      </c>
      <c r="H485" s="127">
        <v>20819</v>
      </c>
    </row>
    <row r="486" customHeight="1" spans="1:8">
      <c r="A486" s="101"/>
      <c r="B486" s="130" t="s">
        <v>561</v>
      </c>
      <c r="C486" s="71">
        <v>1413</v>
      </c>
      <c r="D486" s="71">
        <v>1424</v>
      </c>
      <c r="E486" s="71">
        <v>1469</v>
      </c>
      <c r="F486" s="126">
        <f t="shared" si="8"/>
        <v>1.03963198867657</v>
      </c>
      <c r="G486" s="126">
        <f t="shared" si="9"/>
        <v>1.03160112359551</v>
      </c>
      <c r="H486" s="127">
        <v>2081901</v>
      </c>
    </row>
    <row r="487" customHeight="1" spans="1:8">
      <c r="A487" s="101"/>
      <c r="B487" s="130" t="s">
        <v>562</v>
      </c>
      <c r="C487" s="71">
        <v>6148</v>
      </c>
      <c r="D487" s="71">
        <v>5425</v>
      </c>
      <c r="E487" s="71">
        <v>5942</v>
      </c>
      <c r="F487" s="126">
        <f t="shared" si="8"/>
        <v>0.966493168510085</v>
      </c>
      <c r="G487" s="126">
        <f t="shared" si="9"/>
        <v>1.09529953917051</v>
      </c>
      <c r="H487" s="127">
        <v>2081902</v>
      </c>
    </row>
    <row r="488" customHeight="1" spans="1:8">
      <c r="A488" s="101"/>
      <c r="B488" s="130" t="s">
        <v>563</v>
      </c>
      <c r="C488" s="71">
        <v>351</v>
      </c>
      <c r="D488" s="71">
        <v>273</v>
      </c>
      <c r="E488" s="71">
        <v>381</v>
      </c>
      <c r="F488" s="126">
        <f t="shared" si="8"/>
        <v>1.08547008547009</v>
      </c>
      <c r="G488" s="126">
        <f t="shared" si="9"/>
        <v>1.3956043956044</v>
      </c>
      <c r="H488" s="127">
        <v>20820</v>
      </c>
    </row>
    <row r="489" customHeight="1" spans="1:8">
      <c r="A489" s="101"/>
      <c r="B489" s="130" t="s">
        <v>564</v>
      </c>
      <c r="C489" s="71">
        <v>310</v>
      </c>
      <c r="D489" s="71">
        <v>241</v>
      </c>
      <c r="E489" s="71">
        <v>371</v>
      </c>
      <c r="F489" s="126">
        <f t="shared" si="8"/>
        <v>1.19677419354839</v>
      </c>
      <c r="G489" s="126">
        <f t="shared" si="9"/>
        <v>1.53941908713693</v>
      </c>
      <c r="H489" s="127">
        <v>2082001</v>
      </c>
    </row>
    <row r="490" customHeight="1" spans="1:8">
      <c r="A490" s="101"/>
      <c r="B490" s="130" t="s">
        <v>565</v>
      </c>
      <c r="C490" s="71">
        <v>41</v>
      </c>
      <c r="D490" s="71">
        <v>32</v>
      </c>
      <c r="E490" s="71">
        <v>10</v>
      </c>
      <c r="F490" s="126">
        <f t="shared" si="8"/>
        <v>0.24390243902439</v>
      </c>
      <c r="G490" s="126">
        <f t="shared" si="9"/>
        <v>0.3125</v>
      </c>
      <c r="H490" s="127">
        <v>2082002</v>
      </c>
    </row>
    <row r="491" customHeight="1" spans="1:8">
      <c r="A491" s="101"/>
      <c r="B491" s="130" t="s">
        <v>566</v>
      </c>
      <c r="C491" s="71">
        <v>1789</v>
      </c>
      <c r="D491" s="71">
        <v>1446</v>
      </c>
      <c r="E491" s="71">
        <v>1580</v>
      </c>
      <c r="F491" s="126">
        <f t="shared" si="8"/>
        <v>0.883174958077138</v>
      </c>
      <c r="G491" s="126">
        <f t="shared" si="9"/>
        <v>1.0926694329184</v>
      </c>
      <c r="H491" s="127">
        <v>20821</v>
      </c>
    </row>
    <row r="492" customHeight="1" spans="1:8">
      <c r="A492" s="101"/>
      <c r="B492" s="130" t="s">
        <v>567</v>
      </c>
      <c r="C492" s="71">
        <v>0</v>
      </c>
      <c r="D492" s="71">
        <v>0</v>
      </c>
      <c r="E492" s="71">
        <v>0</v>
      </c>
      <c r="F492" s="126">
        <f t="shared" si="8"/>
        <v>0</v>
      </c>
      <c r="G492" s="126">
        <f t="shared" si="9"/>
        <v>0</v>
      </c>
      <c r="H492" s="127">
        <v>2082101</v>
      </c>
    </row>
    <row r="493" customHeight="1" spans="1:8">
      <c r="A493" s="101"/>
      <c r="B493" s="130" t="s">
        <v>568</v>
      </c>
      <c r="C493" s="71">
        <v>1789</v>
      </c>
      <c r="D493" s="71">
        <v>1446</v>
      </c>
      <c r="E493" s="71">
        <v>1580</v>
      </c>
      <c r="F493" s="126">
        <f t="shared" si="8"/>
        <v>0.883174958077138</v>
      </c>
      <c r="G493" s="126">
        <f t="shared" si="9"/>
        <v>1.0926694329184</v>
      </c>
      <c r="H493" s="127">
        <v>2082102</v>
      </c>
    </row>
    <row r="494" customHeight="1" spans="1:8">
      <c r="A494" s="101"/>
      <c r="B494" s="130" t="s">
        <v>569</v>
      </c>
      <c r="C494" s="71">
        <v>0</v>
      </c>
      <c r="D494" s="71">
        <v>0</v>
      </c>
      <c r="E494" s="71">
        <v>0</v>
      </c>
      <c r="F494" s="126">
        <f t="shared" si="8"/>
        <v>0</v>
      </c>
      <c r="G494" s="126">
        <f t="shared" si="9"/>
        <v>0</v>
      </c>
      <c r="H494" s="127">
        <v>20824</v>
      </c>
    </row>
    <row r="495" customHeight="1" spans="1:8">
      <c r="A495" s="101"/>
      <c r="B495" s="130" t="s">
        <v>570</v>
      </c>
      <c r="C495" s="71">
        <v>0</v>
      </c>
      <c r="D495" s="71">
        <v>0</v>
      </c>
      <c r="E495" s="71">
        <v>0</v>
      </c>
      <c r="F495" s="126">
        <f t="shared" si="8"/>
        <v>0</v>
      </c>
      <c r="G495" s="126">
        <f t="shared" si="9"/>
        <v>0</v>
      </c>
      <c r="H495" s="127">
        <v>2082401</v>
      </c>
    </row>
    <row r="496" customHeight="1" spans="1:8">
      <c r="A496" s="101"/>
      <c r="B496" s="130" t="s">
        <v>571</v>
      </c>
      <c r="C496" s="71">
        <v>0</v>
      </c>
      <c r="D496" s="71">
        <v>0</v>
      </c>
      <c r="E496" s="71">
        <v>0</v>
      </c>
      <c r="F496" s="126">
        <f t="shared" si="8"/>
        <v>0</v>
      </c>
      <c r="G496" s="126">
        <f t="shared" si="9"/>
        <v>0</v>
      </c>
      <c r="H496" s="127">
        <v>2082402</v>
      </c>
    </row>
    <row r="497" customHeight="1" spans="1:8">
      <c r="A497" s="101"/>
      <c r="B497" s="130" t="s">
        <v>572</v>
      </c>
      <c r="C497" s="71">
        <v>389</v>
      </c>
      <c r="D497" s="71">
        <v>55</v>
      </c>
      <c r="E497" s="71">
        <v>14</v>
      </c>
      <c r="F497" s="126">
        <f t="shared" si="8"/>
        <v>0.0359897172236504</v>
      </c>
      <c r="G497" s="126">
        <f t="shared" si="9"/>
        <v>0.254545454545455</v>
      </c>
      <c r="H497" s="127">
        <v>20825</v>
      </c>
    </row>
    <row r="498" customHeight="1" spans="1:8">
      <c r="A498" s="101"/>
      <c r="B498" s="130" t="s">
        <v>573</v>
      </c>
      <c r="C498" s="71">
        <v>377</v>
      </c>
      <c r="D498" s="71">
        <v>0</v>
      </c>
      <c r="E498" s="71">
        <v>0</v>
      </c>
      <c r="F498" s="126">
        <f t="shared" si="8"/>
        <v>0</v>
      </c>
      <c r="G498" s="126">
        <f t="shared" si="9"/>
        <v>0</v>
      </c>
      <c r="H498" s="127">
        <v>2082501</v>
      </c>
    </row>
    <row r="499" customHeight="1" spans="1:8">
      <c r="A499" s="101"/>
      <c r="B499" s="130" t="s">
        <v>574</v>
      </c>
      <c r="C499" s="71">
        <v>12</v>
      </c>
      <c r="D499" s="71">
        <v>55</v>
      </c>
      <c r="E499" s="71">
        <v>14</v>
      </c>
      <c r="F499" s="126">
        <f t="shared" si="8"/>
        <v>1.16666666666667</v>
      </c>
      <c r="G499" s="126">
        <f t="shared" si="9"/>
        <v>0.254545454545455</v>
      </c>
      <c r="H499" s="127">
        <v>2082502</v>
      </c>
    </row>
    <row r="500" customHeight="1" spans="1:8">
      <c r="A500" s="101"/>
      <c r="B500" s="130" t="s">
        <v>575</v>
      </c>
      <c r="C500" s="71">
        <v>5665</v>
      </c>
      <c r="D500" s="71">
        <v>5935</v>
      </c>
      <c r="E500" s="71">
        <v>6264</v>
      </c>
      <c r="F500" s="126">
        <f t="shared" si="8"/>
        <v>1.10573698146514</v>
      </c>
      <c r="G500" s="126">
        <f t="shared" si="9"/>
        <v>1.05543386689132</v>
      </c>
      <c r="H500" s="127">
        <v>20826</v>
      </c>
    </row>
    <row r="501" customHeight="1" spans="1:8">
      <c r="A501" s="101"/>
      <c r="B501" s="130" t="s">
        <v>576</v>
      </c>
      <c r="C501" s="71">
        <v>0</v>
      </c>
      <c r="D501" s="71">
        <v>0</v>
      </c>
      <c r="E501" s="71">
        <v>0</v>
      </c>
      <c r="F501" s="126">
        <f t="shared" si="8"/>
        <v>0</v>
      </c>
      <c r="G501" s="126">
        <f t="shared" si="9"/>
        <v>0</v>
      </c>
      <c r="H501" s="127">
        <v>2082601</v>
      </c>
    </row>
    <row r="502" customHeight="1" spans="1:8">
      <c r="A502" s="101"/>
      <c r="B502" s="130" t="s">
        <v>577</v>
      </c>
      <c r="C502" s="158">
        <v>5665</v>
      </c>
      <c r="D502" s="71">
        <v>5935</v>
      </c>
      <c r="E502" s="71">
        <v>6264</v>
      </c>
      <c r="F502" s="126">
        <f t="shared" si="8"/>
        <v>1.10573698146514</v>
      </c>
      <c r="G502" s="126">
        <f t="shared" si="9"/>
        <v>1.05543386689132</v>
      </c>
      <c r="H502" s="127">
        <v>2082602</v>
      </c>
    </row>
    <row r="503" customHeight="1" spans="1:8">
      <c r="A503" s="101"/>
      <c r="B503" s="130" t="s">
        <v>578</v>
      </c>
      <c r="C503" s="71">
        <v>0</v>
      </c>
      <c r="D503" s="71">
        <v>0</v>
      </c>
      <c r="E503" s="71">
        <v>0</v>
      </c>
      <c r="F503" s="126">
        <f t="shared" si="8"/>
        <v>0</v>
      </c>
      <c r="G503" s="126">
        <f t="shared" si="9"/>
        <v>0</v>
      </c>
      <c r="H503" s="127">
        <v>2082699</v>
      </c>
    </row>
    <row r="504" customHeight="1" spans="1:8">
      <c r="A504" s="101"/>
      <c r="B504" s="130" t="s">
        <v>579</v>
      </c>
      <c r="C504" s="71">
        <v>0</v>
      </c>
      <c r="D504" s="71">
        <v>0</v>
      </c>
      <c r="E504" s="71">
        <v>0</v>
      </c>
      <c r="F504" s="126">
        <f t="shared" si="8"/>
        <v>0</v>
      </c>
      <c r="G504" s="126">
        <f t="shared" si="9"/>
        <v>0</v>
      </c>
      <c r="H504" s="127">
        <v>20827</v>
      </c>
    </row>
    <row r="505" customHeight="1" spans="1:8">
      <c r="A505" s="101"/>
      <c r="B505" s="130" t="s">
        <v>580</v>
      </c>
      <c r="C505" s="71">
        <v>0</v>
      </c>
      <c r="D505" s="71">
        <v>0</v>
      </c>
      <c r="E505" s="71">
        <v>0</v>
      </c>
      <c r="F505" s="126">
        <f t="shared" si="8"/>
        <v>0</v>
      </c>
      <c r="G505" s="126">
        <f t="shared" si="9"/>
        <v>0</v>
      </c>
      <c r="H505" s="127">
        <v>2082701</v>
      </c>
    </row>
    <row r="506" customHeight="1" spans="1:8">
      <c r="A506" s="101"/>
      <c r="B506" s="130" t="s">
        <v>581</v>
      </c>
      <c r="C506" s="71">
        <v>0</v>
      </c>
      <c r="D506" s="71">
        <v>0</v>
      </c>
      <c r="E506" s="71">
        <v>0</v>
      </c>
      <c r="F506" s="126">
        <f t="shared" si="8"/>
        <v>0</v>
      </c>
      <c r="G506" s="126">
        <f t="shared" si="9"/>
        <v>0</v>
      </c>
      <c r="H506" s="127">
        <v>2082702</v>
      </c>
    </row>
    <row r="507" customHeight="1" spans="1:8">
      <c r="A507" s="101"/>
      <c r="B507" s="130" t="s">
        <v>582</v>
      </c>
      <c r="C507" s="71">
        <v>0</v>
      </c>
      <c r="D507" s="71">
        <v>0</v>
      </c>
      <c r="E507" s="71">
        <v>0</v>
      </c>
      <c r="F507" s="126">
        <f t="shared" si="8"/>
        <v>0</v>
      </c>
      <c r="G507" s="126">
        <f t="shared" si="9"/>
        <v>0</v>
      </c>
      <c r="H507" s="127">
        <v>2082799</v>
      </c>
    </row>
    <row r="508" customHeight="1" spans="1:8">
      <c r="A508" s="101"/>
      <c r="B508" s="130" t="s">
        <v>583</v>
      </c>
      <c r="C508" s="71">
        <v>406</v>
      </c>
      <c r="D508" s="71">
        <v>421</v>
      </c>
      <c r="E508" s="71">
        <v>417</v>
      </c>
      <c r="F508" s="126">
        <f t="shared" si="8"/>
        <v>1.02709359605911</v>
      </c>
      <c r="G508" s="126">
        <f t="shared" si="9"/>
        <v>0.990498812351544</v>
      </c>
      <c r="H508" s="127">
        <v>20828</v>
      </c>
    </row>
    <row r="509" customHeight="1" spans="1:8">
      <c r="A509" s="101"/>
      <c r="B509" s="130" t="s">
        <v>213</v>
      </c>
      <c r="C509" s="71">
        <v>364</v>
      </c>
      <c r="D509" s="71">
        <v>358</v>
      </c>
      <c r="E509" s="71">
        <v>375</v>
      </c>
      <c r="F509" s="126">
        <f t="shared" si="8"/>
        <v>1.03021978021978</v>
      </c>
      <c r="G509" s="126">
        <f t="shared" si="9"/>
        <v>1.04748603351955</v>
      </c>
      <c r="H509" s="127">
        <v>2082801</v>
      </c>
    </row>
    <row r="510" customHeight="1" spans="1:8">
      <c r="A510" s="101"/>
      <c r="B510" s="130" t="s">
        <v>214</v>
      </c>
      <c r="C510" s="71"/>
      <c r="D510" s="71">
        <v>0</v>
      </c>
      <c r="E510" s="71">
        <v>0</v>
      </c>
      <c r="F510" s="126">
        <f t="shared" si="8"/>
        <v>0</v>
      </c>
      <c r="G510" s="126">
        <f t="shared" si="9"/>
        <v>0</v>
      </c>
      <c r="H510" s="127">
        <v>2082802</v>
      </c>
    </row>
    <row r="511" customHeight="1" spans="1:8">
      <c r="A511" s="101"/>
      <c r="B511" s="130" t="s">
        <v>215</v>
      </c>
      <c r="C511" s="71"/>
      <c r="D511" s="71">
        <v>0</v>
      </c>
      <c r="E511" s="71">
        <v>0</v>
      </c>
      <c r="F511" s="126">
        <f t="shared" si="8"/>
        <v>0</v>
      </c>
      <c r="G511" s="126">
        <f t="shared" si="9"/>
        <v>0</v>
      </c>
      <c r="H511" s="127">
        <v>2082803</v>
      </c>
    </row>
    <row r="512" customHeight="1" spans="1:8">
      <c r="A512" s="101"/>
      <c r="B512" s="130" t="s">
        <v>584</v>
      </c>
      <c r="C512" s="71">
        <v>21</v>
      </c>
      <c r="D512" s="71">
        <v>18</v>
      </c>
      <c r="E512" s="71">
        <v>22</v>
      </c>
      <c r="F512" s="126">
        <f t="shared" si="8"/>
        <v>1.04761904761905</v>
      </c>
      <c r="G512" s="126">
        <f t="shared" si="9"/>
        <v>1.22222222222222</v>
      </c>
      <c r="H512" s="127">
        <v>2082804</v>
      </c>
    </row>
    <row r="513" customHeight="1" spans="1:8">
      <c r="A513" s="101"/>
      <c r="B513" s="130" t="s">
        <v>585</v>
      </c>
      <c r="C513" s="71"/>
      <c r="D513" s="71">
        <v>0</v>
      </c>
      <c r="E513" s="71">
        <v>0</v>
      </c>
      <c r="F513" s="126">
        <f t="shared" si="8"/>
        <v>0</v>
      </c>
      <c r="G513" s="126">
        <f t="shared" si="9"/>
        <v>0</v>
      </c>
      <c r="H513" s="127">
        <v>2082805</v>
      </c>
    </row>
    <row r="514" customHeight="1" spans="1:8">
      <c r="A514" s="101"/>
      <c r="B514" s="130" t="s">
        <v>222</v>
      </c>
      <c r="C514" s="71"/>
      <c r="D514" s="71">
        <v>0</v>
      </c>
      <c r="E514" s="71">
        <v>0</v>
      </c>
      <c r="F514" s="126">
        <f t="shared" si="8"/>
        <v>0</v>
      </c>
      <c r="G514" s="126">
        <f t="shared" si="9"/>
        <v>0</v>
      </c>
      <c r="H514" s="127">
        <v>2082850</v>
      </c>
    </row>
    <row r="515" customHeight="1" spans="1:8">
      <c r="A515" s="101"/>
      <c r="B515" s="130" t="s">
        <v>586</v>
      </c>
      <c r="C515" s="71">
        <v>21</v>
      </c>
      <c r="D515" s="71">
        <v>45</v>
      </c>
      <c r="E515" s="71">
        <v>20</v>
      </c>
      <c r="F515" s="126">
        <f t="shared" si="8"/>
        <v>0.952380952380952</v>
      </c>
      <c r="G515" s="126">
        <f t="shared" si="9"/>
        <v>0.444444444444444</v>
      </c>
      <c r="H515" s="127">
        <v>2082899</v>
      </c>
    </row>
    <row r="516" customHeight="1" spans="1:8">
      <c r="A516" s="101"/>
      <c r="B516" s="130" t="s">
        <v>587</v>
      </c>
      <c r="C516" s="71">
        <v>55</v>
      </c>
      <c r="D516" s="71">
        <v>611</v>
      </c>
      <c r="E516" s="71">
        <v>110</v>
      </c>
      <c r="F516" s="126">
        <f t="shared" si="8"/>
        <v>2</v>
      </c>
      <c r="G516" s="126">
        <f t="shared" si="9"/>
        <v>0.180032733224223</v>
      </c>
      <c r="H516" s="127">
        <v>20830</v>
      </c>
    </row>
    <row r="517" customHeight="1" spans="1:8">
      <c r="A517" s="101"/>
      <c r="B517" s="130" t="s">
        <v>588</v>
      </c>
      <c r="C517" s="71">
        <v>55</v>
      </c>
      <c r="D517" s="71">
        <v>104</v>
      </c>
      <c r="E517" s="71">
        <v>110</v>
      </c>
      <c r="F517" s="126">
        <f t="shared" si="8"/>
        <v>2</v>
      </c>
      <c r="G517" s="126">
        <f t="shared" si="9"/>
        <v>1.05769230769231</v>
      </c>
      <c r="H517" s="127">
        <v>2083001</v>
      </c>
    </row>
    <row r="518" customHeight="1" spans="1:8">
      <c r="A518" s="101"/>
      <c r="B518" s="130" t="s">
        <v>589</v>
      </c>
      <c r="C518" s="71">
        <v>0</v>
      </c>
      <c r="D518" s="71">
        <v>507</v>
      </c>
      <c r="E518" s="71">
        <v>0</v>
      </c>
      <c r="F518" s="126">
        <f t="shared" si="8"/>
        <v>0</v>
      </c>
      <c r="G518" s="126">
        <f t="shared" si="9"/>
        <v>0</v>
      </c>
      <c r="H518" s="127">
        <v>2083099</v>
      </c>
    </row>
    <row r="519" customHeight="1" spans="1:8">
      <c r="A519" s="101"/>
      <c r="B519" s="130" t="s">
        <v>590</v>
      </c>
      <c r="C519" s="71">
        <v>966</v>
      </c>
      <c r="D519" s="71">
        <v>770</v>
      </c>
      <c r="E519" s="71">
        <v>1082</v>
      </c>
      <c r="F519" s="126">
        <f t="shared" si="8"/>
        <v>1.12008281573499</v>
      </c>
      <c r="G519" s="126">
        <f t="shared" si="9"/>
        <v>1.40519480519481</v>
      </c>
      <c r="H519" s="127">
        <v>20899</v>
      </c>
    </row>
    <row r="520" customHeight="1" spans="1:8">
      <c r="A520" s="101"/>
      <c r="B520" s="130" t="s">
        <v>591</v>
      </c>
      <c r="C520" s="158">
        <v>966</v>
      </c>
      <c r="D520" s="71">
        <v>770</v>
      </c>
      <c r="E520" s="71">
        <v>1082</v>
      </c>
      <c r="F520" s="126">
        <f t="shared" si="8"/>
        <v>1.12008281573499</v>
      </c>
      <c r="G520" s="126">
        <f t="shared" si="9"/>
        <v>1.40519480519481</v>
      </c>
      <c r="H520" s="127">
        <v>2089999</v>
      </c>
    </row>
    <row r="521" customHeight="1" spans="1:8">
      <c r="A521" s="84" t="s">
        <v>592</v>
      </c>
      <c r="B521" s="130" t="s">
        <v>168</v>
      </c>
      <c r="C521" s="71">
        <v>31081</v>
      </c>
      <c r="D521" s="71">
        <v>28709</v>
      </c>
      <c r="E521" s="71">
        <v>26072</v>
      </c>
      <c r="F521" s="126">
        <f t="shared" si="8"/>
        <v>0.838840449148998</v>
      </c>
      <c r="G521" s="126">
        <f t="shared" si="9"/>
        <v>0.908147270890661</v>
      </c>
      <c r="H521" s="127">
        <v>210</v>
      </c>
    </row>
    <row r="522" customHeight="1" spans="1:8">
      <c r="A522" s="101"/>
      <c r="B522" s="130" t="s">
        <v>593</v>
      </c>
      <c r="C522" s="71">
        <v>564</v>
      </c>
      <c r="D522" s="71">
        <v>529</v>
      </c>
      <c r="E522" s="71">
        <v>621</v>
      </c>
      <c r="F522" s="126">
        <f t="shared" si="8"/>
        <v>1.10106382978723</v>
      </c>
      <c r="G522" s="126">
        <f t="shared" si="9"/>
        <v>1.17391304347826</v>
      </c>
      <c r="H522" s="127">
        <v>21001</v>
      </c>
    </row>
    <row r="523" customHeight="1" spans="1:8">
      <c r="A523" s="101"/>
      <c r="B523" s="130" t="s">
        <v>213</v>
      </c>
      <c r="C523" s="158">
        <v>468</v>
      </c>
      <c r="D523" s="71">
        <v>448</v>
      </c>
      <c r="E523" s="71">
        <v>487</v>
      </c>
      <c r="F523" s="126">
        <f t="shared" si="8"/>
        <v>1.04059829059829</v>
      </c>
      <c r="G523" s="126">
        <f t="shared" si="9"/>
        <v>1.08705357142857</v>
      </c>
      <c r="H523" s="127">
        <v>2100101</v>
      </c>
    </row>
    <row r="524" customHeight="1" spans="1:8">
      <c r="A524" s="101"/>
      <c r="B524" s="130" t="s">
        <v>214</v>
      </c>
      <c r="C524" s="158"/>
      <c r="D524" s="71">
        <v>0</v>
      </c>
      <c r="E524" s="71">
        <v>0</v>
      </c>
      <c r="F524" s="126">
        <f t="shared" si="8"/>
        <v>0</v>
      </c>
      <c r="G524" s="126">
        <f t="shared" si="9"/>
        <v>0</v>
      </c>
      <c r="H524" s="127">
        <v>2100102</v>
      </c>
    </row>
    <row r="525" customHeight="1" spans="1:8">
      <c r="A525" s="101"/>
      <c r="B525" s="130" t="s">
        <v>215</v>
      </c>
      <c r="C525" s="158"/>
      <c r="D525" s="71">
        <v>0</v>
      </c>
      <c r="E525" s="71">
        <v>0</v>
      </c>
      <c r="F525" s="126">
        <f t="shared" si="8"/>
        <v>0</v>
      </c>
      <c r="G525" s="126">
        <f t="shared" si="9"/>
        <v>0</v>
      </c>
      <c r="H525" s="127">
        <v>2100103</v>
      </c>
    </row>
    <row r="526" customHeight="1" spans="1:8">
      <c r="A526" s="101"/>
      <c r="B526" s="130" t="s">
        <v>594</v>
      </c>
      <c r="C526" s="158">
        <v>96</v>
      </c>
      <c r="D526" s="71">
        <v>81</v>
      </c>
      <c r="E526" s="71">
        <v>134</v>
      </c>
      <c r="F526" s="126">
        <f t="shared" si="8"/>
        <v>1.39583333333333</v>
      </c>
      <c r="G526" s="126">
        <f t="shared" si="9"/>
        <v>1.65432098765432</v>
      </c>
      <c r="H526" s="127">
        <v>2100199</v>
      </c>
    </row>
    <row r="527" customHeight="1" spans="1:8">
      <c r="A527" s="101"/>
      <c r="B527" s="130" t="s">
        <v>595</v>
      </c>
      <c r="C527" s="71">
        <v>2731</v>
      </c>
      <c r="D527" s="71">
        <v>3294</v>
      </c>
      <c r="E527" s="71">
        <v>3152</v>
      </c>
      <c r="F527" s="126">
        <f t="shared" si="8"/>
        <v>1.15415598681802</v>
      </c>
      <c r="G527" s="126">
        <f t="shared" si="9"/>
        <v>0.956891317547055</v>
      </c>
      <c r="H527" s="127">
        <v>21002</v>
      </c>
    </row>
    <row r="528" customHeight="1" spans="1:8">
      <c r="A528" s="101"/>
      <c r="B528" s="130" t="s">
        <v>596</v>
      </c>
      <c r="C528" s="71">
        <v>2260</v>
      </c>
      <c r="D528" s="71">
        <v>2199</v>
      </c>
      <c r="E528" s="71">
        <v>2508</v>
      </c>
      <c r="F528" s="126">
        <f t="shared" si="8"/>
        <v>1.10973451327434</v>
      </c>
      <c r="G528" s="126">
        <f t="shared" si="9"/>
        <v>1.14051841746248</v>
      </c>
      <c r="H528" s="127">
        <v>2100201</v>
      </c>
    </row>
    <row r="529" customHeight="1" spans="1:8">
      <c r="A529" s="101"/>
      <c r="B529" s="130" t="s">
        <v>597</v>
      </c>
      <c r="C529" s="71">
        <v>449</v>
      </c>
      <c r="D529" s="71">
        <v>433</v>
      </c>
      <c r="E529" s="71">
        <v>496</v>
      </c>
      <c r="F529" s="126">
        <f t="shared" si="8"/>
        <v>1.10467706013363</v>
      </c>
      <c r="G529" s="126">
        <f t="shared" si="9"/>
        <v>1.14549653579677</v>
      </c>
      <c r="H529" s="127">
        <v>2100202</v>
      </c>
    </row>
    <row r="530" customHeight="1" spans="1:8">
      <c r="A530" s="101"/>
      <c r="B530" s="130" t="s">
        <v>598</v>
      </c>
      <c r="C530" s="71"/>
      <c r="D530" s="71">
        <v>0</v>
      </c>
      <c r="E530" s="71">
        <v>0</v>
      </c>
      <c r="F530" s="126">
        <f t="shared" si="8"/>
        <v>0</v>
      </c>
      <c r="G530" s="126">
        <f t="shared" si="9"/>
        <v>0</v>
      </c>
      <c r="H530" s="127">
        <v>2100203</v>
      </c>
    </row>
    <row r="531" customHeight="1" spans="1:8">
      <c r="A531" s="101"/>
      <c r="B531" s="130" t="s">
        <v>599</v>
      </c>
      <c r="C531" s="71"/>
      <c r="D531" s="71">
        <v>0</v>
      </c>
      <c r="E531" s="71">
        <v>0</v>
      </c>
      <c r="F531" s="126">
        <f t="shared" si="8"/>
        <v>0</v>
      </c>
      <c r="G531" s="126">
        <f t="shared" si="9"/>
        <v>0</v>
      </c>
      <c r="H531" s="127">
        <v>2100204</v>
      </c>
    </row>
    <row r="532" customHeight="1" spans="1:8">
      <c r="A532" s="101"/>
      <c r="B532" s="130" t="s">
        <v>600</v>
      </c>
      <c r="C532" s="71"/>
      <c r="D532" s="71">
        <v>0</v>
      </c>
      <c r="E532" s="71">
        <v>0</v>
      </c>
      <c r="F532" s="126">
        <f t="shared" si="8"/>
        <v>0</v>
      </c>
      <c r="G532" s="126">
        <f t="shared" si="9"/>
        <v>0</v>
      </c>
      <c r="H532" s="127">
        <v>2100205</v>
      </c>
    </row>
    <row r="533" customHeight="1" spans="1:8">
      <c r="A533" s="101"/>
      <c r="B533" s="130" t="s">
        <v>601</v>
      </c>
      <c r="C533" s="71"/>
      <c r="D533" s="71">
        <v>502</v>
      </c>
      <c r="E533" s="71">
        <v>0</v>
      </c>
      <c r="F533" s="126">
        <f t="shared" si="8"/>
        <v>0</v>
      </c>
      <c r="G533" s="126">
        <f t="shared" si="9"/>
        <v>0</v>
      </c>
      <c r="H533" s="127">
        <v>2100206</v>
      </c>
    </row>
    <row r="534" customHeight="1" spans="1:8">
      <c r="A534" s="101"/>
      <c r="B534" s="130" t="s">
        <v>602</v>
      </c>
      <c r="C534" s="71"/>
      <c r="D534" s="71">
        <v>0</v>
      </c>
      <c r="E534" s="71">
        <v>0</v>
      </c>
      <c r="F534" s="126">
        <f t="shared" si="8"/>
        <v>0</v>
      </c>
      <c r="G534" s="126">
        <f t="shared" si="9"/>
        <v>0</v>
      </c>
      <c r="H534" s="127">
        <v>2100207</v>
      </c>
    </row>
    <row r="535" customHeight="1" spans="1:8">
      <c r="A535" s="101"/>
      <c r="B535" s="130" t="s">
        <v>603</v>
      </c>
      <c r="C535" s="71"/>
      <c r="D535" s="71">
        <v>0</v>
      </c>
      <c r="E535" s="71">
        <v>0</v>
      </c>
      <c r="F535" s="126">
        <f t="shared" si="8"/>
        <v>0</v>
      </c>
      <c r="G535" s="126">
        <f t="shared" si="9"/>
        <v>0</v>
      </c>
      <c r="H535" s="127">
        <v>2100208</v>
      </c>
    </row>
    <row r="536" customHeight="1" spans="1:8">
      <c r="A536" s="101"/>
      <c r="B536" s="130" t="s">
        <v>604</v>
      </c>
      <c r="C536" s="71"/>
      <c r="D536" s="71">
        <v>0</v>
      </c>
      <c r="E536" s="71">
        <v>0</v>
      </c>
      <c r="F536" s="126">
        <f t="shared" si="8"/>
        <v>0</v>
      </c>
      <c r="G536" s="126">
        <f t="shared" si="9"/>
        <v>0</v>
      </c>
      <c r="H536" s="127">
        <v>2100209</v>
      </c>
    </row>
    <row r="537" customHeight="1" spans="1:8">
      <c r="A537" s="101"/>
      <c r="B537" s="130" t="s">
        <v>605</v>
      </c>
      <c r="C537" s="71"/>
      <c r="D537" s="71">
        <v>0</v>
      </c>
      <c r="E537" s="71">
        <v>0</v>
      </c>
      <c r="F537" s="126">
        <f t="shared" si="8"/>
        <v>0</v>
      </c>
      <c r="G537" s="126">
        <f t="shared" si="9"/>
        <v>0</v>
      </c>
      <c r="H537" s="127">
        <v>2100210</v>
      </c>
    </row>
    <row r="538" customHeight="1" spans="1:8">
      <c r="A538" s="101"/>
      <c r="B538" s="130" t="s">
        <v>606</v>
      </c>
      <c r="C538" s="71"/>
      <c r="D538" s="71">
        <v>0</v>
      </c>
      <c r="E538" s="71">
        <v>0</v>
      </c>
      <c r="F538" s="126">
        <f t="shared" si="8"/>
        <v>0</v>
      </c>
      <c r="G538" s="126">
        <f t="shared" si="9"/>
        <v>0</v>
      </c>
      <c r="H538" s="127">
        <v>2100211</v>
      </c>
    </row>
    <row r="539" customHeight="1" spans="1:8">
      <c r="A539" s="101"/>
      <c r="B539" s="130" t="s">
        <v>607</v>
      </c>
      <c r="C539" s="71"/>
      <c r="D539" s="71">
        <v>0</v>
      </c>
      <c r="E539" s="71">
        <v>0</v>
      </c>
      <c r="F539" s="126">
        <f t="shared" si="8"/>
        <v>0</v>
      </c>
      <c r="G539" s="126">
        <f t="shared" si="9"/>
        <v>0</v>
      </c>
      <c r="H539" s="127">
        <v>2100212</v>
      </c>
    </row>
    <row r="540" customHeight="1" spans="1:8">
      <c r="A540" s="101"/>
      <c r="B540" s="130" t="s">
        <v>608</v>
      </c>
      <c r="C540" s="71"/>
      <c r="D540" s="71">
        <v>0</v>
      </c>
      <c r="E540" s="71">
        <v>0</v>
      </c>
      <c r="F540" s="126">
        <f t="shared" si="8"/>
        <v>0</v>
      </c>
      <c r="G540" s="126">
        <f t="shared" si="9"/>
        <v>0</v>
      </c>
      <c r="H540" s="127">
        <v>2100213</v>
      </c>
    </row>
    <row r="541" customHeight="1" spans="1:8">
      <c r="A541" s="101"/>
      <c r="B541" s="130" t="s">
        <v>609</v>
      </c>
      <c r="C541" s="71">
        <v>22</v>
      </c>
      <c r="D541" s="71">
        <v>160</v>
      </c>
      <c r="E541" s="71">
        <v>148</v>
      </c>
      <c r="F541" s="126">
        <f t="shared" si="8"/>
        <v>6.72727272727273</v>
      </c>
      <c r="G541" s="126">
        <f t="shared" si="9"/>
        <v>0.925</v>
      </c>
      <c r="H541" s="127">
        <v>2100299</v>
      </c>
    </row>
    <row r="542" customHeight="1" spans="1:8">
      <c r="A542" s="101"/>
      <c r="B542" s="130" t="s">
        <v>610</v>
      </c>
      <c r="C542" s="71">
        <v>3808</v>
      </c>
      <c r="D542" s="71">
        <v>4061</v>
      </c>
      <c r="E542" s="71">
        <v>4257</v>
      </c>
      <c r="F542" s="126">
        <f t="shared" si="8"/>
        <v>1.11790966386555</v>
      </c>
      <c r="G542" s="126">
        <f t="shared" si="9"/>
        <v>1.04826397439054</v>
      </c>
      <c r="H542" s="127">
        <v>21003</v>
      </c>
    </row>
    <row r="543" customHeight="1" spans="1:8">
      <c r="A543" s="101"/>
      <c r="B543" s="130" t="s">
        <v>611</v>
      </c>
      <c r="C543" s="71">
        <v>0</v>
      </c>
      <c r="D543" s="71">
        <v>0</v>
      </c>
      <c r="E543" s="71">
        <v>0</v>
      </c>
      <c r="F543" s="126">
        <f t="shared" si="8"/>
        <v>0</v>
      </c>
      <c r="G543" s="126">
        <f t="shared" si="9"/>
        <v>0</v>
      </c>
      <c r="H543" s="127">
        <v>2100301</v>
      </c>
    </row>
    <row r="544" customHeight="1" spans="1:8">
      <c r="A544" s="101"/>
      <c r="B544" s="130" t="s">
        <v>612</v>
      </c>
      <c r="C544" s="71">
        <v>3241</v>
      </c>
      <c r="D544" s="71">
        <v>3303</v>
      </c>
      <c r="E544" s="71">
        <v>3307</v>
      </c>
      <c r="F544" s="126">
        <f t="shared" si="8"/>
        <v>1.0203640851589</v>
      </c>
      <c r="G544" s="126">
        <f t="shared" si="9"/>
        <v>1.00121102028459</v>
      </c>
      <c r="H544" s="127">
        <v>2100302</v>
      </c>
    </row>
    <row r="545" customHeight="1" spans="1:8">
      <c r="A545" s="101"/>
      <c r="B545" s="130" t="s">
        <v>613</v>
      </c>
      <c r="C545" s="71">
        <v>567</v>
      </c>
      <c r="D545" s="71">
        <v>758</v>
      </c>
      <c r="E545" s="71">
        <v>950</v>
      </c>
      <c r="F545" s="126">
        <f t="shared" si="8"/>
        <v>1.67548500881834</v>
      </c>
      <c r="G545" s="126">
        <f t="shared" si="9"/>
        <v>1.2532981530343</v>
      </c>
      <c r="H545" s="127">
        <v>2100399</v>
      </c>
    </row>
    <row r="546" customHeight="1" spans="1:8">
      <c r="A546" s="101"/>
      <c r="B546" s="130" t="s">
        <v>614</v>
      </c>
      <c r="C546" s="71">
        <v>7999</v>
      </c>
      <c r="D546" s="71">
        <v>6234</v>
      </c>
      <c r="E546" s="71">
        <v>6768</v>
      </c>
      <c r="F546" s="126">
        <f t="shared" si="8"/>
        <v>0.846105763220403</v>
      </c>
      <c r="G546" s="126">
        <f t="shared" si="9"/>
        <v>1.08565928777671</v>
      </c>
      <c r="H546" s="127">
        <v>21004</v>
      </c>
    </row>
    <row r="547" customHeight="1" spans="1:8">
      <c r="A547" s="101"/>
      <c r="B547" s="130" t="s">
        <v>615</v>
      </c>
      <c r="C547" s="71">
        <v>697</v>
      </c>
      <c r="D547" s="71">
        <v>780</v>
      </c>
      <c r="E547" s="71">
        <v>721</v>
      </c>
      <c r="F547" s="126">
        <f t="shared" si="8"/>
        <v>1.03443328550933</v>
      </c>
      <c r="G547" s="126">
        <f t="shared" si="9"/>
        <v>0.924358974358974</v>
      </c>
      <c r="H547" s="127">
        <v>2100401</v>
      </c>
    </row>
    <row r="548" customHeight="1" spans="1:8">
      <c r="A548" s="101"/>
      <c r="B548" s="130" t="s">
        <v>616</v>
      </c>
      <c r="C548" s="71"/>
      <c r="D548" s="71">
        <v>0</v>
      </c>
      <c r="E548" s="71">
        <v>0</v>
      </c>
      <c r="F548" s="126">
        <f t="shared" si="8"/>
        <v>0</v>
      </c>
      <c r="G548" s="126">
        <f t="shared" si="9"/>
        <v>0</v>
      </c>
      <c r="H548" s="127">
        <v>2100402</v>
      </c>
    </row>
    <row r="549" customHeight="1" spans="1:8">
      <c r="A549" s="101"/>
      <c r="B549" s="130" t="s">
        <v>617</v>
      </c>
      <c r="C549" s="71">
        <v>1171</v>
      </c>
      <c r="D549" s="71">
        <v>908</v>
      </c>
      <c r="E549" s="71">
        <v>1151</v>
      </c>
      <c r="F549" s="126">
        <f t="shared" si="8"/>
        <v>0.982920580700256</v>
      </c>
      <c r="G549" s="126">
        <f t="shared" si="9"/>
        <v>1.26762114537445</v>
      </c>
      <c r="H549" s="127">
        <v>2100403</v>
      </c>
    </row>
    <row r="550" customHeight="1" spans="1:8">
      <c r="A550" s="101"/>
      <c r="B550" s="130" t="s">
        <v>618</v>
      </c>
      <c r="C550" s="71"/>
      <c r="D550" s="71">
        <v>0</v>
      </c>
      <c r="E550" s="71">
        <v>0</v>
      </c>
      <c r="F550" s="126">
        <f t="shared" si="8"/>
        <v>0</v>
      </c>
      <c r="G550" s="126">
        <f t="shared" si="9"/>
        <v>0</v>
      </c>
      <c r="H550" s="127">
        <v>2100404</v>
      </c>
    </row>
    <row r="551" customHeight="1" spans="1:8">
      <c r="A551" s="101"/>
      <c r="B551" s="130" t="s">
        <v>619</v>
      </c>
      <c r="C551" s="71"/>
      <c r="D551" s="71">
        <v>0</v>
      </c>
      <c r="E551" s="71">
        <v>0</v>
      </c>
      <c r="F551" s="126">
        <f t="shared" si="8"/>
        <v>0</v>
      </c>
      <c r="G551" s="126">
        <f t="shared" si="9"/>
        <v>0</v>
      </c>
      <c r="H551" s="127">
        <v>2100405</v>
      </c>
    </row>
    <row r="552" customHeight="1" spans="1:8">
      <c r="A552" s="101"/>
      <c r="B552" s="130" t="s">
        <v>620</v>
      </c>
      <c r="C552" s="71"/>
      <c r="D552" s="71">
        <v>0</v>
      </c>
      <c r="E552" s="71">
        <v>0</v>
      </c>
      <c r="F552" s="126">
        <f t="shared" si="8"/>
        <v>0</v>
      </c>
      <c r="G552" s="126">
        <f t="shared" si="9"/>
        <v>0</v>
      </c>
      <c r="H552" s="127">
        <v>2100406</v>
      </c>
    </row>
    <row r="553" customHeight="1" spans="1:8">
      <c r="A553" s="101"/>
      <c r="B553" s="130" t="s">
        <v>621</v>
      </c>
      <c r="C553" s="71"/>
      <c r="D553" s="71">
        <v>0</v>
      </c>
      <c r="E553" s="71">
        <v>0</v>
      </c>
      <c r="F553" s="126">
        <f t="shared" si="8"/>
        <v>0</v>
      </c>
      <c r="G553" s="126">
        <f t="shared" si="9"/>
        <v>0</v>
      </c>
      <c r="H553" s="127">
        <v>2100407</v>
      </c>
    </row>
    <row r="554" customHeight="1" spans="1:8">
      <c r="A554" s="101"/>
      <c r="B554" s="130" t="s">
        <v>622</v>
      </c>
      <c r="C554" s="71">
        <v>4003</v>
      </c>
      <c r="D554" s="71">
        <v>2146</v>
      </c>
      <c r="E554" s="71">
        <v>2643</v>
      </c>
      <c r="F554" s="126">
        <f t="shared" si="8"/>
        <v>0.66025480889333</v>
      </c>
      <c r="G554" s="126">
        <f t="shared" si="9"/>
        <v>1.23159366262815</v>
      </c>
      <c r="H554" s="127">
        <v>2100408</v>
      </c>
    </row>
    <row r="555" customHeight="1" spans="1:8">
      <c r="A555" s="101"/>
      <c r="B555" s="130" t="s">
        <v>623</v>
      </c>
      <c r="C555" s="71">
        <v>1087</v>
      </c>
      <c r="D555" s="71">
        <v>253</v>
      </c>
      <c r="E555" s="71">
        <v>1103</v>
      </c>
      <c r="F555" s="126">
        <f t="shared" si="8"/>
        <v>1.01471941122355</v>
      </c>
      <c r="G555" s="126">
        <f t="shared" si="9"/>
        <v>4.3596837944664</v>
      </c>
      <c r="H555" s="127">
        <v>2100409</v>
      </c>
    </row>
    <row r="556" customHeight="1" spans="1:8">
      <c r="A556" s="101"/>
      <c r="B556" s="130" t="s">
        <v>624</v>
      </c>
      <c r="C556" s="71">
        <v>841</v>
      </c>
      <c r="D556" s="71">
        <v>1959</v>
      </c>
      <c r="E556" s="71">
        <v>957</v>
      </c>
      <c r="F556" s="126">
        <f t="shared" si="8"/>
        <v>1.13793103448276</v>
      </c>
      <c r="G556" s="126">
        <f t="shared" si="9"/>
        <v>0.488514548238897</v>
      </c>
      <c r="H556" s="127">
        <v>2100410</v>
      </c>
    </row>
    <row r="557" customHeight="1" spans="1:8">
      <c r="A557" s="101"/>
      <c r="B557" s="130" t="s">
        <v>625</v>
      </c>
      <c r="C557" s="71">
        <v>200</v>
      </c>
      <c r="D557" s="71">
        <v>188</v>
      </c>
      <c r="E557" s="71">
        <v>193</v>
      </c>
      <c r="F557" s="126">
        <f t="shared" si="8"/>
        <v>0.965</v>
      </c>
      <c r="G557" s="126">
        <f t="shared" si="9"/>
        <v>1.02659574468085</v>
      </c>
      <c r="H557" s="127">
        <v>2100499</v>
      </c>
    </row>
    <row r="558" customHeight="1" spans="1:8">
      <c r="A558" s="101"/>
      <c r="B558" s="130" t="s">
        <v>626</v>
      </c>
      <c r="C558" s="71">
        <v>314</v>
      </c>
      <c r="D558" s="71">
        <v>348</v>
      </c>
      <c r="E558" s="71">
        <v>214</v>
      </c>
      <c r="F558" s="126">
        <f t="shared" si="8"/>
        <v>0.681528662420382</v>
      </c>
      <c r="G558" s="126">
        <f t="shared" si="9"/>
        <v>0.614942528735632</v>
      </c>
      <c r="H558" s="127">
        <v>21006</v>
      </c>
    </row>
    <row r="559" customHeight="1" spans="1:8">
      <c r="A559" s="101"/>
      <c r="B559" s="130" t="s">
        <v>627</v>
      </c>
      <c r="C559" s="71">
        <v>314</v>
      </c>
      <c r="D559" s="71">
        <v>326</v>
      </c>
      <c r="E559" s="71">
        <v>214</v>
      </c>
      <c r="F559" s="126">
        <f t="shared" si="8"/>
        <v>0.681528662420382</v>
      </c>
      <c r="G559" s="126">
        <f t="shared" si="9"/>
        <v>0.656441717791411</v>
      </c>
      <c r="H559" s="127">
        <v>2100601</v>
      </c>
    </row>
    <row r="560" customHeight="1" spans="1:8">
      <c r="A560" s="101"/>
      <c r="B560" s="130" t="s">
        <v>628</v>
      </c>
      <c r="C560" s="71">
        <v>0</v>
      </c>
      <c r="D560" s="71">
        <v>22</v>
      </c>
      <c r="E560" s="71">
        <v>0</v>
      </c>
      <c r="F560" s="126">
        <f t="shared" si="8"/>
        <v>0</v>
      </c>
      <c r="G560" s="126">
        <f t="shared" si="9"/>
        <v>0</v>
      </c>
      <c r="H560" s="127">
        <v>2100699</v>
      </c>
    </row>
    <row r="561" customHeight="1" spans="1:8">
      <c r="A561" s="101"/>
      <c r="B561" s="130" t="s">
        <v>629</v>
      </c>
      <c r="C561" s="71">
        <v>1429</v>
      </c>
      <c r="D561" s="71">
        <v>648</v>
      </c>
      <c r="E561" s="71">
        <v>1186</v>
      </c>
      <c r="F561" s="126">
        <f t="shared" si="8"/>
        <v>0.829951014695591</v>
      </c>
      <c r="G561" s="126">
        <f t="shared" si="9"/>
        <v>1.83024691358025</v>
      </c>
      <c r="H561" s="127">
        <v>21007</v>
      </c>
    </row>
    <row r="562" customHeight="1" spans="1:8">
      <c r="A562" s="101"/>
      <c r="B562" s="130" t="s">
        <v>630</v>
      </c>
      <c r="C562" s="71">
        <v>0</v>
      </c>
      <c r="D562" s="71">
        <v>0</v>
      </c>
      <c r="E562" s="71">
        <v>0</v>
      </c>
      <c r="F562" s="126">
        <f t="shared" si="8"/>
        <v>0</v>
      </c>
      <c r="G562" s="126">
        <f t="shared" si="9"/>
        <v>0</v>
      </c>
      <c r="H562" s="127">
        <v>2100716</v>
      </c>
    </row>
    <row r="563" customHeight="1" spans="1:8">
      <c r="A563" s="101"/>
      <c r="B563" s="130" t="s">
        <v>631</v>
      </c>
      <c r="C563" s="71">
        <v>0</v>
      </c>
      <c r="D563" s="71">
        <v>0</v>
      </c>
      <c r="E563" s="71">
        <v>0</v>
      </c>
      <c r="F563" s="126">
        <f t="shared" si="8"/>
        <v>0</v>
      </c>
      <c r="G563" s="126">
        <f t="shared" si="9"/>
        <v>0</v>
      </c>
      <c r="H563" s="127">
        <v>2100717</v>
      </c>
    </row>
    <row r="564" customHeight="1" spans="1:8">
      <c r="A564" s="101"/>
      <c r="B564" s="130" t="s">
        <v>632</v>
      </c>
      <c r="C564" s="158">
        <v>1429</v>
      </c>
      <c r="D564" s="71">
        <v>648</v>
      </c>
      <c r="E564" s="71">
        <v>1186</v>
      </c>
      <c r="F564" s="126">
        <f t="shared" si="8"/>
        <v>0.829951014695591</v>
      </c>
      <c r="G564" s="126">
        <f t="shared" si="9"/>
        <v>1.83024691358025</v>
      </c>
      <c r="H564" s="127">
        <v>2100799</v>
      </c>
    </row>
    <row r="565" customHeight="1" spans="1:8">
      <c r="A565" s="101"/>
      <c r="B565" s="130" t="s">
        <v>633</v>
      </c>
      <c r="C565" s="71">
        <v>6743</v>
      </c>
      <c r="D565" s="71">
        <v>9766</v>
      </c>
      <c r="E565" s="71">
        <v>7532</v>
      </c>
      <c r="F565" s="126">
        <f t="shared" si="8"/>
        <v>1.11701023283405</v>
      </c>
      <c r="G565" s="126">
        <f t="shared" si="9"/>
        <v>0.77124718410813</v>
      </c>
      <c r="H565" s="127">
        <v>21011</v>
      </c>
    </row>
    <row r="566" customHeight="1" spans="1:8">
      <c r="A566" s="101"/>
      <c r="B566" s="130" t="s">
        <v>634</v>
      </c>
      <c r="C566" s="71">
        <v>1129</v>
      </c>
      <c r="D566" s="71">
        <v>1819</v>
      </c>
      <c r="E566" s="71">
        <v>1343</v>
      </c>
      <c r="F566" s="126">
        <f t="shared" si="8"/>
        <v>1.18954827280779</v>
      </c>
      <c r="G566" s="126">
        <f t="shared" si="9"/>
        <v>0.738317757009346</v>
      </c>
      <c r="H566" s="127">
        <v>2101101</v>
      </c>
    </row>
    <row r="567" customHeight="1" spans="1:8">
      <c r="A567" s="101"/>
      <c r="B567" s="130" t="s">
        <v>635</v>
      </c>
      <c r="C567" s="71">
        <v>2767</v>
      </c>
      <c r="D567" s="71">
        <v>5171</v>
      </c>
      <c r="E567" s="71">
        <v>3366</v>
      </c>
      <c r="F567" s="126">
        <f t="shared" si="8"/>
        <v>1.21647994217564</v>
      </c>
      <c r="G567" s="126">
        <f t="shared" si="9"/>
        <v>0.650937923032295</v>
      </c>
      <c r="H567" s="127">
        <v>2101102</v>
      </c>
    </row>
    <row r="568" customHeight="1" spans="1:8">
      <c r="A568" s="101"/>
      <c r="B568" s="130" t="s">
        <v>636</v>
      </c>
      <c r="C568" s="71">
        <v>2473</v>
      </c>
      <c r="D568" s="71">
        <v>2484</v>
      </c>
      <c r="E568" s="71">
        <v>2453</v>
      </c>
      <c r="F568" s="126">
        <f t="shared" si="8"/>
        <v>0.991912656692277</v>
      </c>
      <c r="G568" s="126">
        <f t="shared" si="9"/>
        <v>0.987520128824477</v>
      </c>
      <c r="H568" s="127">
        <v>2101103</v>
      </c>
    </row>
    <row r="569" customHeight="1" spans="1:8">
      <c r="A569" s="101"/>
      <c r="B569" s="130" t="s">
        <v>637</v>
      </c>
      <c r="C569" s="71">
        <v>374</v>
      </c>
      <c r="D569" s="71">
        <v>292</v>
      </c>
      <c r="E569" s="71">
        <v>370</v>
      </c>
      <c r="F569" s="126">
        <f t="shared" si="8"/>
        <v>0.989304812834225</v>
      </c>
      <c r="G569" s="126">
        <f t="shared" si="9"/>
        <v>1.26712328767123</v>
      </c>
      <c r="H569" s="127">
        <v>2101199</v>
      </c>
    </row>
    <row r="570" customHeight="1" spans="1:8">
      <c r="A570" s="101"/>
      <c r="B570" s="130" t="s">
        <v>638</v>
      </c>
      <c r="C570" s="71">
        <v>966</v>
      </c>
      <c r="D570" s="71">
        <v>1002</v>
      </c>
      <c r="E570" s="71">
        <v>462</v>
      </c>
      <c r="F570" s="126">
        <f t="shared" si="8"/>
        <v>0.478260869565217</v>
      </c>
      <c r="G570" s="126">
        <f t="shared" si="9"/>
        <v>0.461077844311377</v>
      </c>
      <c r="H570" s="127">
        <v>21012</v>
      </c>
    </row>
    <row r="571" customHeight="1" spans="1:8">
      <c r="A571" s="101"/>
      <c r="B571" s="130" t="s">
        <v>639</v>
      </c>
      <c r="C571" s="71">
        <v>0</v>
      </c>
      <c r="D571" s="71">
        <v>0</v>
      </c>
      <c r="E571" s="71">
        <v>0</v>
      </c>
      <c r="F571" s="126">
        <f t="shared" si="8"/>
        <v>0</v>
      </c>
      <c r="G571" s="126">
        <f t="shared" si="9"/>
        <v>0</v>
      </c>
      <c r="H571" s="127">
        <v>2101201</v>
      </c>
    </row>
    <row r="572" customHeight="1" spans="1:8">
      <c r="A572" s="101"/>
      <c r="B572" s="130" t="s">
        <v>640</v>
      </c>
      <c r="C572" s="158">
        <v>966</v>
      </c>
      <c r="D572" s="71">
        <v>1002</v>
      </c>
      <c r="E572" s="71">
        <v>462</v>
      </c>
      <c r="F572" s="126">
        <f t="shared" si="8"/>
        <v>0.478260869565217</v>
      </c>
      <c r="G572" s="126">
        <f t="shared" si="9"/>
        <v>0.461077844311377</v>
      </c>
      <c r="H572" s="127">
        <v>2101202</v>
      </c>
    </row>
    <row r="573" customHeight="1" spans="1:8">
      <c r="A573" s="101"/>
      <c r="B573" s="130" t="s">
        <v>641</v>
      </c>
      <c r="C573" s="71">
        <v>0</v>
      </c>
      <c r="D573" s="71">
        <v>0</v>
      </c>
      <c r="E573" s="71">
        <v>0</v>
      </c>
      <c r="F573" s="126">
        <f t="shared" si="8"/>
        <v>0</v>
      </c>
      <c r="G573" s="126">
        <f t="shared" si="9"/>
        <v>0</v>
      </c>
      <c r="H573" s="127">
        <v>2101299</v>
      </c>
    </row>
    <row r="574" customHeight="1" spans="1:8">
      <c r="A574" s="101"/>
      <c r="B574" s="130" t="s">
        <v>642</v>
      </c>
      <c r="C574" s="71">
        <v>2948</v>
      </c>
      <c r="D574" s="71">
        <v>2086</v>
      </c>
      <c r="E574" s="71">
        <v>60</v>
      </c>
      <c r="F574" s="126">
        <f t="shared" si="8"/>
        <v>0.0203527815468114</v>
      </c>
      <c r="G574" s="126">
        <f t="shared" si="9"/>
        <v>0.0287631831255992</v>
      </c>
      <c r="H574" s="127">
        <v>21013</v>
      </c>
    </row>
    <row r="575" customHeight="1" spans="1:8">
      <c r="A575" s="101"/>
      <c r="B575" s="130" t="s">
        <v>643</v>
      </c>
      <c r="C575" s="71">
        <v>2883</v>
      </c>
      <c r="D575" s="71">
        <v>2056</v>
      </c>
      <c r="E575" s="71">
        <v>0</v>
      </c>
      <c r="F575" s="126">
        <f t="shared" si="8"/>
        <v>0</v>
      </c>
      <c r="G575" s="126">
        <f t="shared" si="9"/>
        <v>0</v>
      </c>
      <c r="H575" s="127">
        <v>2101301</v>
      </c>
    </row>
    <row r="576" customHeight="1" spans="1:8">
      <c r="A576" s="101"/>
      <c r="B576" s="130" t="s">
        <v>644</v>
      </c>
      <c r="C576" s="71">
        <v>4</v>
      </c>
      <c r="D576" s="71">
        <v>4</v>
      </c>
      <c r="E576" s="71">
        <v>0</v>
      </c>
      <c r="F576" s="126">
        <f t="shared" si="8"/>
        <v>0</v>
      </c>
      <c r="G576" s="126">
        <f t="shared" si="9"/>
        <v>0</v>
      </c>
      <c r="H576" s="127">
        <v>2101302</v>
      </c>
    </row>
    <row r="577" customHeight="1" spans="1:8">
      <c r="A577" s="101"/>
      <c r="B577" s="130" t="s">
        <v>645</v>
      </c>
      <c r="C577" s="71">
        <v>61</v>
      </c>
      <c r="D577" s="71">
        <v>26</v>
      </c>
      <c r="E577" s="71">
        <v>60</v>
      </c>
      <c r="F577" s="126">
        <f t="shared" si="8"/>
        <v>0.983606557377049</v>
      </c>
      <c r="G577" s="126">
        <f t="shared" si="9"/>
        <v>2.30769230769231</v>
      </c>
      <c r="H577" s="127">
        <v>2101399</v>
      </c>
    </row>
    <row r="578" customHeight="1" spans="1:8">
      <c r="A578" s="101"/>
      <c r="B578" s="130" t="s">
        <v>646</v>
      </c>
      <c r="C578" s="71">
        <v>158</v>
      </c>
      <c r="D578" s="71">
        <v>43</v>
      </c>
      <c r="E578" s="71">
        <v>98</v>
      </c>
      <c r="F578" s="126">
        <f t="shared" si="8"/>
        <v>0.620253164556962</v>
      </c>
      <c r="G578" s="126">
        <f t="shared" si="9"/>
        <v>2.27906976744186</v>
      </c>
      <c r="H578" s="127">
        <v>21014</v>
      </c>
    </row>
    <row r="579" customHeight="1" spans="1:8">
      <c r="A579" s="101"/>
      <c r="B579" s="130" t="s">
        <v>647</v>
      </c>
      <c r="C579" s="158">
        <v>158</v>
      </c>
      <c r="D579" s="71">
        <v>43</v>
      </c>
      <c r="E579" s="71">
        <v>98</v>
      </c>
      <c r="F579" s="126">
        <f t="shared" si="8"/>
        <v>0.620253164556962</v>
      </c>
      <c r="G579" s="126">
        <f t="shared" si="9"/>
        <v>2.27906976744186</v>
      </c>
      <c r="H579" s="127">
        <v>2101401</v>
      </c>
    </row>
    <row r="580" customHeight="1" spans="1:8">
      <c r="A580" s="101"/>
      <c r="B580" s="130" t="s">
        <v>648</v>
      </c>
      <c r="C580" s="71">
        <v>0</v>
      </c>
      <c r="D580" s="71">
        <v>0</v>
      </c>
      <c r="E580" s="71">
        <v>0</v>
      </c>
      <c r="F580" s="126">
        <f t="shared" si="8"/>
        <v>0</v>
      </c>
      <c r="G580" s="126">
        <f t="shared" si="9"/>
        <v>0</v>
      </c>
      <c r="H580" s="127">
        <v>2101499</v>
      </c>
    </row>
    <row r="581" customHeight="1" spans="1:8">
      <c r="A581" s="101"/>
      <c r="B581" s="130" t="s">
        <v>649</v>
      </c>
      <c r="C581" s="71">
        <v>365</v>
      </c>
      <c r="D581" s="71">
        <v>352</v>
      </c>
      <c r="E581" s="71">
        <v>340</v>
      </c>
      <c r="F581" s="126">
        <f t="shared" si="8"/>
        <v>0.931506849315068</v>
      </c>
      <c r="G581" s="126">
        <f t="shared" si="9"/>
        <v>0.965909090909091</v>
      </c>
      <c r="H581" s="127">
        <v>21015</v>
      </c>
    </row>
    <row r="582" customHeight="1" spans="1:8">
      <c r="A582" s="101"/>
      <c r="B582" s="130" t="s">
        <v>213</v>
      </c>
      <c r="C582" s="71">
        <v>302</v>
      </c>
      <c r="D582" s="71">
        <v>317</v>
      </c>
      <c r="E582" s="71">
        <v>311</v>
      </c>
      <c r="F582" s="126">
        <f t="shared" si="8"/>
        <v>1.02980132450331</v>
      </c>
      <c r="G582" s="126">
        <f t="shared" si="9"/>
        <v>0.981072555205047</v>
      </c>
      <c r="H582" s="127">
        <v>2101501</v>
      </c>
    </row>
    <row r="583" customHeight="1" spans="1:8">
      <c r="A583" s="101"/>
      <c r="B583" s="130" t="s">
        <v>214</v>
      </c>
      <c r="C583" s="71"/>
      <c r="D583" s="71">
        <v>0</v>
      </c>
      <c r="E583" s="71">
        <v>0</v>
      </c>
      <c r="F583" s="126">
        <f t="shared" si="8"/>
        <v>0</v>
      </c>
      <c r="G583" s="126">
        <f t="shared" si="9"/>
        <v>0</v>
      </c>
      <c r="H583" s="127">
        <v>2101502</v>
      </c>
    </row>
    <row r="584" customHeight="1" spans="1:8">
      <c r="A584" s="101"/>
      <c r="B584" s="130" t="s">
        <v>215</v>
      </c>
      <c r="C584" s="71"/>
      <c r="D584" s="71">
        <v>0</v>
      </c>
      <c r="E584" s="71">
        <v>0</v>
      </c>
      <c r="F584" s="126">
        <f t="shared" si="8"/>
        <v>0</v>
      </c>
      <c r="G584" s="126">
        <f t="shared" si="9"/>
        <v>0</v>
      </c>
      <c r="H584" s="127">
        <v>2101503</v>
      </c>
    </row>
    <row r="585" customHeight="1" spans="1:8">
      <c r="A585" s="101"/>
      <c r="B585" s="130" t="s">
        <v>254</v>
      </c>
      <c r="C585" s="71">
        <v>5</v>
      </c>
      <c r="D585" s="71">
        <v>5</v>
      </c>
      <c r="E585" s="71">
        <v>2</v>
      </c>
      <c r="F585" s="126">
        <f t="shared" si="8"/>
        <v>0.4</v>
      </c>
      <c r="G585" s="126">
        <f t="shared" si="9"/>
        <v>0.4</v>
      </c>
      <c r="H585" s="127">
        <v>2101504</v>
      </c>
    </row>
    <row r="586" customHeight="1" spans="1:8">
      <c r="A586" s="101"/>
      <c r="B586" s="130" t="s">
        <v>650</v>
      </c>
      <c r="C586" s="71">
        <v>8</v>
      </c>
      <c r="D586" s="71">
        <v>2</v>
      </c>
      <c r="E586" s="71">
        <v>4</v>
      </c>
      <c r="F586" s="126">
        <f t="shared" si="8"/>
        <v>0.5</v>
      </c>
      <c r="G586" s="126">
        <f t="shared" si="9"/>
        <v>2</v>
      </c>
      <c r="H586" s="127">
        <v>2101505</v>
      </c>
    </row>
    <row r="587" customHeight="1" spans="1:8">
      <c r="A587" s="101"/>
      <c r="B587" s="130" t="s">
        <v>651</v>
      </c>
      <c r="C587" s="71"/>
      <c r="D587" s="71">
        <v>0</v>
      </c>
      <c r="E587" s="71">
        <v>0</v>
      </c>
      <c r="F587" s="126">
        <f t="shared" si="8"/>
        <v>0</v>
      </c>
      <c r="G587" s="126">
        <f t="shared" si="9"/>
        <v>0</v>
      </c>
      <c r="H587" s="127">
        <v>2101506</v>
      </c>
    </row>
    <row r="588" customHeight="1" spans="1:8">
      <c r="A588" s="101"/>
      <c r="B588" s="130" t="s">
        <v>222</v>
      </c>
      <c r="C588" s="71"/>
      <c r="D588" s="71">
        <v>0</v>
      </c>
      <c r="E588" s="71">
        <v>0</v>
      </c>
      <c r="F588" s="126">
        <f t="shared" si="8"/>
        <v>0</v>
      </c>
      <c r="G588" s="126">
        <f t="shared" si="9"/>
        <v>0</v>
      </c>
      <c r="H588" s="127">
        <v>2101550</v>
      </c>
    </row>
    <row r="589" customHeight="1" spans="1:8">
      <c r="A589" s="101"/>
      <c r="B589" s="130" t="s">
        <v>652</v>
      </c>
      <c r="C589" s="71">
        <v>50</v>
      </c>
      <c r="D589" s="71">
        <v>28</v>
      </c>
      <c r="E589" s="71">
        <v>23</v>
      </c>
      <c r="F589" s="126">
        <f t="shared" si="8"/>
        <v>0.46</v>
      </c>
      <c r="G589" s="126">
        <f t="shared" si="9"/>
        <v>0.821428571428571</v>
      </c>
      <c r="H589" s="127">
        <v>2101599</v>
      </c>
    </row>
    <row r="590" customHeight="1" spans="1:8">
      <c r="A590" s="101"/>
      <c r="B590" s="130" t="s">
        <v>653</v>
      </c>
      <c r="C590" s="71">
        <v>0</v>
      </c>
      <c r="D590" s="71">
        <v>0</v>
      </c>
      <c r="E590" s="71">
        <v>0</v>
      </c>
      <c r="F590" s="126">
        <f t="shared" si="8"/>
        <v>0</v>
      </c>
      <c r="G590" s="126">
        <f t="shared" si="9"/>
        <v>0</v>
      </c>
      <c r="H590" s="127">
        <v>21016</v>
      </c>
    </row>
    <row r="591" customHeight="1" spans="1:8">
      <c r="A591" s="101"/>
      <c r="B591" s="130" t="s">
        <v>654</v>
      </c>
      <c r="C591" s="71">
        <v>0</v>
      </c>
      <c r="D591" s="71">
        <v>0</v>
      </c>
      <c r="E591" s="71">
        <v>0</v>
      </c>
      <c r="F591" s="126">
        <f t="shared" si="8"/>
        <v>0</v>
      </c>
      <c r="G591" s="126">
        <f t="shared" si="9"/>
        <v>0</v>
      </c>
      <c r="H591" s="127">
        <v>2101601</v>
      </c>
    </row>
    <row r="592" customHeight="1" spans="1:8">
      <c r="A592" s="101"/>
      <c r="B592" s="130" t="s">
        <v>655</v>
      </c>
      <c r="C592" s="71">
        <v>3056</v>
      </c>
      <c r="D592" s="71">
        <v>346</v>
      </c>
      <c r="E592" s="71">
        <v>1382</v>
      </c>
      <c r="F592" s="126">
        <f t="shared" si="8"/>
        <v>0.452225130890052</v>
      </c>
      <c r="G592" s="126">
        <f t="shared" si="9"/>
        <v>3.99421965317919</v>
      </c>
      <c r="H592" s="127">
        <v>21099</v>
      </c>
    </row>
    <row r="593" customHeight="1" spans="1:8">
      <c r="A593" s="101"/>
      <c r="B593" s="130" t="s">
        <v>656</v>
      </c>
      <c r="C593" s="158">
        <v>3056</v>
      </c>
      <c r="D593" s="71">
        <v>346</v>
      </c>
      <c r="E593" s="71">
        <v>1382</v>
      </c>
      <c r="F593" s="126">
        <f t="shared" si="8"/>
        <v>0.452225130890052</v>
      </c>
      <c r="G593" s="126">
        <f t="shared" si="9"/>
        <v>3.99421965317919</v>
      </c>
      <c r="H593" s="127">
        <v>2109999</v>
      </c>
    </row>
    <row r="594" customHeight="1" spans="1:8">
      <c r="A594" s="84" t="s">
        <v>657</v>
      </c>
      <c r="B594" s="130" t="s">
        <v>169</v>
      </c>
      <c r="C594" s="71">
        <v>9047</v>
      </c>
      <c r="D594" s="71">
        <v>7021</v>
      </c>
      <c r="E594" s="71">
        <v>6862</v>
      </c>
      <c r="F594" s="126">
        <f t="shared" si="8"/>
        <v>0.758483475185144</v>
      </c>
      <c r="G594" s="126">
        <f t="shared" si="9"/>
        <v>0.977353653325737</v>
      </c>
      <c r="H594" s="127">
        <v>211</v>
      </c>
    </row>
    <row r="595" customHeight="1" spans="1:8">
      <c r="A595" s="101"/>
      <c r="B595" s="130" t="s">
        <v>658</v>
      </c>
      <c r="C595" s="71">
        <v>17</v>
      </c>
      <c r="D595" s="71">
        <v>111</v>
      </c>
      <c r="E595" s="71">
        <v>17</v>
      </c>
      <c r="F595" s="126">
        <f t="shared" si="8"/>
        <v>1</v>
      </c>
      <c r="G595" s="126">
        <f t="shared" si="9"/>
        <v>0.153153153153153</v>
      </c>
      <c r="H595" s="127">
        <v>21101</v>
      </c>
    </row>
    <row r="596" customHeight="1" spans="1:8">
      <c r="A596" s="101"/>
      <c r="B596" s="130" t="s">
        <v>213</v>
      </c>
      <c r="C596" s="158">
        <v>5</v>
      </c>
      <c r="D596" s="71">
        <v>0</v>
      </c>
      <c r="E596" s="71">
        <v>5</v>
      </c>
      <c r="F596" s="126">
        <f t="shared" si="8"/>
        <v>1</v>
      </c>
      <c r="G596" s="126">
        <f t="shared" si="9"/>
        <v>0</v>
      </c>
      <c r="H596" s="127">
        <v>2110101</v>
      </c>
    </row>
    <row r="597" customHeight="1" spans="1:8">
      <c r="A597" s="101"/>
      <c r="B597" s="130" t="s">
        <v>214</v>
      </c>
      <c r="C597" s="158"/>
      <c r="D597" s="71">
        <v>0</v>
      </c>
      <c r="E597" s="71">
        <v>0</v>
      </c>
      <c r="F597" s="126">
        <f t="shared" si="8"/>
        <v>0</v>
      </c>
      <c r="G597" s="126">
        <f t="shared" si="9"/>
        <v>0</v>
      </c>
      <c r="H597" s="127">
        <v>2110102</v>
      </c>
    </row>
    <row r="598" customHeight="1" spans="1:8">
      <c r="A598" s="101"/>
      <c r="B598" s="130" t="s">
        <v>215</v>
      </c>
      <c r="C598" s="158"/>
      <c r="D598" s="71">
        <v>0</v>
      </c>
      <c r="E598" s="71">
        <v>0</v>
      </c>
      <c r="F598" s="126">
        <f t="shared" si="8"/>
        <v>0</v>
      </c>
      <c r="G598" s="126">
        <f t="shared" si="9"/>
        <v>0</v>
      </c>
      <c r="H598" s="127">
        <v>2110103</v>
      </c>
    </row>
    <row r="599" customHeight="1" spans="1:8">
      <c r="A599" s="101"/>
      <c r="B599" s="130" t="s">
        <v>659</v>
      </c>
      <c r="C599" s="158"/>
      <c r="D599" s="71">
        <v>0</v>
      </c>
      <c r="E599" s="71">
        <v>0</v>
      </c>
      <c r="F599" s="126">
        <f t="shared" si="8"/>
        <v>0</v>
      </c>
      <c r="G599" s="126">
        <f t="shared" si="9"/>
        <v>0</v>
      </c>
      <c r="H599" s="127">
        <v>2110104</v>
      </c>
    </row>
    <row r="600" customHeight="1" spans="1:8">
      <c r="A600" s="101"/>
      <c r="B600" s="130" t="s">
        <v>660</v>
      </c>
      <c r="C600" s="158"/>
      <c r="D600" s="71">
        <v>0</v>
      </c>
      <c r="E600" s="71">
        <v>0</v>
      </c>
      <c r="F600" s="126">
        <f t="shared" si="8"/>
        <v>0</v>
      </c>
      <c r="G600" s="126">
        <f t="shared" si="9"/>
        <v>0</v>
      </c>
      <c r="H600" s="127">
        <v>2110105</v>
      </c>
    </row>
    <row r="601" customHeight="1" spans="1:8">
      <c r="A601" s="101"/>
      <c r="B601" s="130" t="s">
        <v>661</v>
      </c>
      <c r="C601" s="158"/>
      <c r="D601" s="71">
        <v>0</v>
      </c>
      <c r="E601" s="71">
        <v>0</v>
      </c>
      <c r="F601" s="126">
        <f t="shared" si="8"/>
        <v>0</v>
      </c>
      <c r="G601" s="126">
        <f t="shared" si="9"/>
        <v>0</v>
      </c>
      <c r="H601" s="127">
        <v>2110106</v>
      </c>
    </row>
    <row r="602" customHeight="1" spans="1:8">
      <c r="A602" s="101"/>
      <c r="B602" s="130" t="s">
        <v>662</v>
      </c>
      <c r="C602" s="158"/>
      <c r="D602" s="71">
        <v>0</v>
      </c>
      <c r="E602" s="71">
        <v>0</v>
      </c>
      <c r="F602" s="126">
        <f t="shared" si="8"/>
        <v>0</v>
      </c>
      <c r="G602" s="126">
        <f t="shared" si="9"/>
        <v>0</v>
      </c>
      <c r="H602" s="127">
        <v>2110107</v>
      </c>
    </row>
    <row r="603" customHeight="1" spans="1:8">
      <c r="A603" s="101"/>
      <c r="B603" s="130" t="s">
        <v>663</v>
      </c>
      <c r="C603" s="158"/>
      <c r="D603" s="71">
        <v>0</v>
      </c>
      <c r="E603" s="71">
        <v>0</v>
      </c>
      <c r="F603" s="126">
        <f t="shared" si="8"/>
        <v>0</v>
      </c>
      <c r="G603" s="126">
        <f t="shared" si="9"/>
        <v>0</v>
      </c>
      <c r="H603" s="127">
        <v>2110108</v>
      </c>
    </row>
    <row r="604" customHeight="1" spans="1:8">
      <c r="A604" s="101"/>
      <c r="B604" s="130" t="s">
        <v>664</v>
      </c>
      <c r="C604" s="158">
        <v>12</v>
      </c>
      <c r="D604" s="71">
        <v>111</v>
      </c>
      <c r="E604" s="71">
        <v>12</v>
      </c>
      <c r="F604" s="126">
        <f t="shared" si="8"/>
        <v>1</v>
      </c>
      <c r="G604" s="126">
        <f t="shared" si="9"/>
        <v>0.108108108108108</v>
      </c>
      <c r="H604" s="127">
        <v>2110199</v>
      </c>
    </row>
    <row r="605" customHeight="1" spans="1:8">
      <c r="A605" s="101"/>
      <c r="B605" s="130" t="s">
        <v>665</v>
      </c>
      <c r="C605" s="71">
        <v>0</v>
      </c>
      <c r="D605" s="71">
        <v>0</v>
      </c>
      <c r="E605" s="71">
        <v>0</v>
      </c>
      <c r="F605" s="126">
        <f t="shared" si="8"/>
        <v>0</v>
      </c>
      <c r="G605" s="126">
        <f t="shared" si="9"/>
        <v>0</v>
      </c>
      <c r="H605" s="127">
        <v>21102</v>
      </c>
    </row>
    <row r="606" customHeight="1" spans="1:8">
      <c r="A606" s="101"/>
      <c r="B606" s="130" t="s">
        <v>666</v>
      </c>
      <c r="C606" s="71">
        <v>0</v>
      </c>
      <c r="D606" s="71">
        <v>0</v>
      </c>
      <c r="E606" s="71">
        <v>0</v>
      </c>
      <c r="F606" s="126">
        <f t="shared" si="8"/>
        <v>0</v>
      </c>
      <c r="G606" s="126">
        <f t="shared" si="9"/>
        <v>0</v>
      </c>
      <c r="H606" s="127">
        <v>2110203</v>
      </c>
    </row>
    <row r="607" customHeight="1" spans="1:8">
      <c r="A607" s="101"/>
      <c r="B607" s="130" t="s">
        <v>667</v>
      </c>
      <c r="C607" s="71">
        <v>0</v>
      </c>
      <c r="D607" s="71">
        <v>0</v>
      </c>
      <c r="E607" s="71">
        <v>0</v>
      </c>
      <c r="F607" s="126">
        <f t="shared" si="8"/>
        <v>0</v>
      </c>
      <c r="G607" s="126">
        <f t="shared" si="9"/>
        <v>0</v>
      </c>
      <c r="H607" s="127">
        <v>2110204</v>
      </c>
    </row>
    <row r="608" customHeight="1" spans="1:8">
      <c r="A608" s="101"/>
      <c r="B608" s="130" t="s">
        <v>668</v>
      </c>
      <c r="C608" s="71">
        <v>0</v>
      </c>
      <c r="D608" s="71">
        <v>0</v>
      </c>
      <c r="E608" s="71">
        <v>0</v>
      </c>
      <c r="F608" s="126">
        <f t="shared" si="8"/>
        <v>0</v>
      </c>
      <c r="G608" s="126">
        <f t="shared" si="9"/>
        <v>0</v>
      </c>
      <c r="H608" s="127">
        <v>2110299</v>
      </c>
    </row>
    <row r="609" customHeight="1" spans="1:8">
      <c r="A609" s="101"/>
      <c r="B609" s="130" t="s">
        <v>669</v>
      </c>
      <c r="C609" s="71">
        <v>2765</v>
      </c>
      <c r="D609" s="71">
        <v>2319</v>
      </c>
      <c r="E609" s="71">
        <v>3182</v>
      </c>
      <c r="F609" s="126">
        <f t="shared" si="8"/>
        <v>1.15081374321881</v>
      </c>
      <c r="G609" s="126">
        <f t="shared" si="9"/>
        <v>1.3721431651574</v>
      </c>
      <c r="H609" s="127">
        <v>21103</v>
      </c>
    </row>
    <row r="610" customHeight="1" spans="1:8">
      <c r="A610" s="101"/>
      <c r="B610" s="130" t="s">
        <v>670</v>
      </c>
      <c r="C610" s="71"/>
      <c r="D610" s="71">
        <v>0</v>
      </c>
      <c r="E610" s="71">
        <v>31</v>
      </c>
      <c r="F610" s="126">
        <f t="shared" si="8"/>
        <v>0</v>
      </c>
      <c r="G610" s="126">
        <f t="shared" si="9"/>
        <v>0</v>
      </c>
      <c r="H610" s="127">
        <v>2110301</v>
      </c>
    </row>
    <row r="611" customHeight="1" spans="1:8">
      <c r="A611" s="101"/>
      <c r="B611" s="130" t="s">
        <v>671</v>
      </c>
      <c r="C611" s="71">
        <v>2760</v>
      </c>
      <c r="D611" s="71">
        <v>1859</v>
      </c>
      <c r="E611" s="71">
        <v>3096</v>
      </c>
      <c r="F611" s="126">
        <f t="shared" si="8"/>
        <v>1.12173913043478</v>
      </c>
      <c r="G611" s="126">
        <f t="shared" si="9"/>
        <v>1.66541151156536</v>
      </c>
      <c r="H611" s="127">
        <v>2110302</v>
      </c>
    </row>
    <row r="612" customHeight="1" spans="1:8">
      <c r="A612" s="101"/>
      <c r="B612" s="130" t="s">
        <v>672</v>
      </c>
      <c r="C612" s="71"/>
      <c r="D612" s="71">
        <v>0</v>
      </c>
      <c r="E612" s="71">
        <v>0</v>
      </c>
      <c r="F612" s="126">
        <f t="shared" si="8"/>
        <v>0</v>
      </c>
      <c r="G612" s="126">
        <f t="shared" si="9"/>
        <v>0</v>
      </c>
      <c r="H612" s="127">
        <v>2110303</v>
      </c>
    </row>
    <row r="613" customHeight="1" spans="1:8">
      <c r="A613" s="101"/>
      <c r="B613" s="130" t="s">
        <v>673</v>
      </c>
      <c r="C613" s="71"/>
      <c r="D613" s="71">
        <v>460</v>
      </c>
      <c r="E613" s="71">
        <v>50</v>
      </c>
      <c r="F613" s="126">
        <f t="shared" si="8"/>
        <v>0</v>
      </c>
      <c r="G613" s="126">
        <f t="shared" si="9"/>
        <v>0.108695652173913</v>
      </c>
      <c r="H613" s="127">
        <v>2110304</v>
      </c>
    </row>
    <row r="614" customHeight="1" spans="1:8">
      <c r="A614" s="101"/>
      <c r="B614" s="130" t="s">
        <v>674</v>
      </c>
      <c r="C614" s="71"/>
      <c r="D614" s="71">
        <v>0</v>
      </c>
      <c r="E614" s="71">
        <v>0</v>
      </c>
      <c r="F614" s="126">
        <f t="shared" si="8"/>
        <v>0</v>
      </c>
      <c r="G614" s="126">
        <f t="shared" si="9"/>
        <v>0</v>
      </c>
      <c r="H614" s="127">
        <v>2110305</v>
      </c>
    </row>
    <row r="615" customHeight="1" spans="1:8">
      <c r="A615" s="101"/>
      <c r="B615" s="130" t="s">
        <v>675</v>
      </c>
      <c r="C615" s="71"/>
      <c r="D615" s="71">
        <v>0</v>
      </c>
      <c r="E615" s="71">
        <v>0</v>
      </c>
      <c r="F615" s="126">
        <f t="shared" si="8"/>
        <v>0</v>
      </c>
      <c r="G615" s="126">
        <f t="shared" si="9"/>
        <v>0</v>
      </c>
      <c r="H615" s="127">
        <v>2110306</v>
      </c>
    </row>
    <row r="616" customHeight="1" spans="1:8">
      <c r="A616" s="101"/>
      <c r="B616" s="130" t="s">
        <v>676</v>
      </c>
      <c r="C616" s="71">
        <v>5</v>
      </c>
      <c r="D616" s="71">
        <v>0</v>
      </c>
      <c r="E616" s="71">
        <v>5</v>
      </c>
      <c r="F616" s="126">
        <f t="shared" si="8"/>
        <v>1</v>
      </c>
      <c r="G616" s="126">
        <f t="shared" si="9"/>
        <v>0</v>
      </c>
      <c r="H616" s="127">
        <v>2110307</v>
      </c>
    </row>
    <row r="617" customHeight="1" spans="1:8">
      <c r="A617" s="101"/>
      <c r="B617" s="130" t="s">
        <v>677</v>
      </c>
      <c r="C617" s="71"/>
      <c r="D617" s="71">
        <v>0</v>
      </c>
      <c r="E617" s="71">
        <v>0</v>
      </c>
      <c r="F617" s="126">
        <f t="shared" si="8"/>
        <v>0</v>
      </c>
      <c r="G617" s="126">
        <f t="shared" si="9"/>
        <v>0</v>
      </c>
      <c r="H617" s="127">
        <v>2110399</v>
      </c>
    </row>
    <row r="618" customHeight="1" spans="1:8">
      <c r="A618" s="101"/>
      <c r="B618" s="130" t="s">
        <v>678</v>
      </c>
      <c r="C618" s="71">
        <v>850</v>
      </c>
      <c r="D618" s="71">
        <v>402</v>
      </c>
      <c r="E618" s="71">
        <v>468</v>
      </c>
      <c r="F618" s="126">
        <f t="shared" si="8"/>
        <v>0.550588235294118</v>
      </c>
      <c r="G618" s="126">
        <f t="shared" si="9"/>
        <v>1.16417910447761</v>
      </c>
      <c r="H618" s="127">
        <v>21104</v>
      </c>
    </row>
    <row r="619" customHeight="1" spans="1:8">
      <c r="A619" s="101"/>
      <c r="B619" s="130" t="s">
        <v>679</v>
      </c>
      <c r="C619" s="71">
        <v>238</v>
      </c>
      <c r="D619" s="71">
        <v>282</v>
      </c>
      <c r="E619" s="71">
        <v>325</v>
      </c>
      <c r="F619" s="126">
        <f t="shared" si="8"/>
        <v>1.36554621848739</v>
      </c>
      <c r="G619" s="126">
        <f t="shared" si="9"/>
        <v>1.15248226950355</v>
      </c>
      <c r="H619" s="127">
        <v>2110401</v>
      </c>
    </row>
    <row r="620" customHeight="1" spans="1:8">
      <c r="A620" s="101"/>
      <c r="B620" s="130" t="s">
        <v>680</v>
      </c>
      <c r="C620" s="71">
        <v>12</v>
      </c>
      <c r="D620" s="71">
        <v>1</v>
      </c>
      <c r="E620" s="71">
        <v>12</v>
      </c>
      <c r="F620" s="126">
        <f t="shared" si="8"/>
        <v>1</v>
      </c>
      <c r="G620" s="126">
        <f t="shared" si="9"/>
        <v>12</v>
      </c>
      <c r="H620" s="127">
        <v>2110402</v>
      </c>
    </row>
    <row r="621" customHeight="1" spans="1:8">
      <c r="A621" s="101"/>
      <c r="B621" s="130" t="s">
        <v>681</v>
      </c>
      <c r="C621" s="71"/>
      <c r="D621" s="71">
        <v>0</v>
      </c>
      <c r="E621" s="71">
        <v>0</v>
      </c>
      <c r="F621" s="126">
        <f t="shared" si="8"/>
        <v>0</v>
      </c>
      <c r="G621" s="126">
        <f t="shared" si="9"/>
        <v>0</v>
      </c>
      <c r="H621" s="127">
        <v>2110404</v>
      </c>
    </row>
    <row r="622" customHeight="1" spans="1:8">
      <c r="A622" s="101"/>
      <c r="B622" s="130" t="s">
        <v>682</v>
      </c>
      <c r="C622" s="71">
        <v>560</v>
      </c>
      <c r="D622" s="71">
        <v>15</v>
      </c>
      <c r="E622" s="71">
        <v>105</v>
      </c>
      <c r="F622" s="126">
        <f t="shared" si="8"/>
        <v>0.1875</v>
      </c>
      <c r="G622" s="126">
        <f t="shared" si="9"/>
        <v>7</v>
      </c>
      <c r="H622" s="127">
        <v>2110405</v>
      </c>
    </row>
    <row r="623" customHeight="1" spans="1:8">
      <c r="A623" s="101"/>
      <c r="B623" s="130" t="s">
        <v>683</v>
      </c>
      <c r="C623" s="71"/>
      <c r="D623" s="71">
        <v>0</v>
      </c>
      <c r="E623" s="71">
        <v>0</v>
      </c>
      <c r="F623" s="126">
        <f t="shared" si="8"/>
        <v>0</v>
      </c>
      <c r="G623" s="126">
        <f t="shared" si="9"/>
        <v>0</v>
      </c>
      <c r="H623" s="127">
        <v>2110406</v>
      </c>
    </row>
    <row r="624" customHeight="1" spans="1:8">
      <c r="A624" s="101"/>
      <c r="B624" s="130" t="s">
        <v>684</v>
      </c>
      <c r="C624" s="71">
        <v>40</v>
      </c>
      <c r="D624" s="71">
        <v>104</v>
      </c>
      <c r="E624" s="71">
        <v>26</v>
      </c>
      <c r="F624" s="126">
        <f t="shared" si="8"/>
        <v>0.65</v>
      </c>
      <c r="G624" s="126">
        <f t="shared" si="9"/>
        <v>0.25</v>
      </c>
      <c r="H624" s="127">
        <v>2110499</v>
      </c>
    </row>
    <row r="625" customHeight="1" spans="1:8">
      <c r="A625" s="101"/>
      <c r="B625" s="130" t="s">
        <v>685</v>
      </c>
      <c r="C625" s="71">
        <v>0</v>
      </c>
      <c r="D625" s="71">
        <v>39</v>
      </c>
      <c r="E625" s="71">
        <v>0</v>
      </c>
      <c r="F625" s="126">
        <f t="shared" si="8"/>
        <v>0</v>
      </c>
      <c r="G625" s="126">
        <f t="shared" si="9"/>
        <v>0</v>
      </c>
      <c r="H625" s="127">
        <v>21105</v>
      </c>
    </row>
    <row r="626" customHeight="1" spans="1:8">
      <c r="A626" s="101"/>
      <c r="B626" s="130" t="s">
        <v>686</v>
      </c>
      <c r="C626" s="71">
        <v>0</v>
      </c>
      <c r="D626" s="71">
        <v>0</v>
      </c>
      <c r="E626" s="71">
        <v>0</v>
      </c>
      <c r="F626" s="126">
        <f t="shared" si="8"/>
        <v>0</v>
      </c>
      <c r="G626" s="126">
        <f t="shared" si="9"/>
        <v>0</v>
      </c>
      <c r="H626" s="127">
        <v>2110501</v>
      </c>
    </row>
    <row r="627" customHeight="1" spans="1:8">
      <c r="A627" s="101"/>
      <c r="B627" s="130" t="s">
        <v>687</v>
      </c>
      <c r="C627" s="71">
        <v>0</v>
      </c>
      <c r="D627" s="71">
        <v>0</v>
      </c>
      <c r="E627" s="71">
        <v>0</v>
      </c>
      <c r="F627" s="126">
        <f t="shared" si="8"/>
        <v>0</v>
      </c>
      <c r="G627" s="126">
        <f t="shared" si="9"/>
        <v>0</v>
      </c>
      <c r="H627" s="127">
        <v>2110502</v>
      </c>
    </row>
    <row r="628" customHeight="1" spans="1:8">
      <c r="A628" s="101"/>
      <c r="B628" s="130" t="s">
        <v>688</v>
      </c>
      <c r="C628" s="71">
        <v>0</v>
      </c>
      <c r="D628" s="71">
        <v>0</v>
      </c>
      <c r="E628" s="71">
        <v>0</v>
      </c>
      <c r="F628" s="126">
        <f t="shared" si="8"/>
        <v>0</v>
      </c>
      <c r="G628" s="126">
        <f t="shared" si="9"/>
        <v>0</v>
      </c>
      <c r="H628" s="127">
        <v>2110503</v>
      </c>
    </row>
    <row r="629" customHeight="1" spans="1:8">
      <c r="A629" s="101"/>
      <c r="B629" s="130" t="s">
        <v>689</v>
      </c>
      <c r="C629" s="71">
        <v>0</v>
      </c>
      <c r="D629" s="71">
        <v>0</v>
      </c>
      <c r="E629" s="71">
        <v>0</v>
      </c>
      <c r="F629" s="126">
        <f t="shared" si="8"/>
        <v>0</v>
      </c>
      <c r="G629" s="126">
        <f t="shared" si="9"/>
        <v>0</v>
      </c>
      <c r="H629" s="127">
        <v>2110506</v>
      </c>
    </row>
    <row r="630" customHeight="1" spans="1:8">
      <c r="A630" s="101"/>
      <c r="B630" s="130" t="s">
        <v>690</v>
      </c>
      <c r="C630" s="71">
        <v>0</v>
      </c>
      <c r="D630" s="71">
        <v>39</v>
      </c>
      <c r="E630" s="71">
        <v>0</v>
      </c>
      <c r="F630" s="126">
        <f t="shared" si="8"/>
        <v>0</v>
      </c>
      <c r="G630" s="126">
        <f t="shared" si="9"/>
        <v>0</v>
      </c>
      <c r="H630" s="127">
        <v>2110507</v>
      </c>
    </row>
    <row r="631" customHeight="1" spans="1:8">
      <c r="A631" s="101"/>
      <c r="B631" s="130" t="s">
        <v>691</v>
      </c>
      <c r="C631" s="71">
        <v>0</v>
      </c>
      <c r="D631" s="71">
        <v>0</v>
      </c>
      <c r="E631" s="71">
        <v>0</v>
      </c>
      <c r="F631" s="126">
        <f t="shared" si="8"/>
        <v>0</v>
      </c>
      <c r="G631" s="126">
        <f t="shared" si="9"/>
        <v>0</v>
      </c>
      <c r="H631" s="127">
        <v>2110599</v>
      </c>
    </row>
    <row r="632" customHeight="1" spans="1:8">
      <c r="A632" s="101"/>
      <c r="B632" s="130" t="s">
        <v>692</v>
      </c>
      <c r="C632" s="71">
        <v>5095</v>
      </c>
      <c r="D632" s="71">
        <v>2118</v>
      </c>
      <c r="E632" s="71">
        <v>2959</v>
      </c>
      <c r="F632" s="126">
        <f t="shared" si="8"/>
        <v>0.580765456329735</v>
      </c>
      <c r="G632" s="126">
        <f t="shared" si="9"/>
        <v>1.39707271010387</v>
      </c>
      <c r="H632" s="127">
        <v>21106</v>
      </c>
    </row>
    <row r="633" customHeight="1" spans="1:8">
      <c r="A633" s="101"/>
      <c r="B633" s="130" t="s">
        <v>693</v>
      </c>
      <c r="C633" s="71">
        <v>5025</v>
      </c>
      <c r="D633" s="71">
        <v>2103</v>
      </c>
      <c r="E633" s="71">
        <v>2889</v>
      </c>
      <c r="F633" s="126">
        <f t="shared" si="8"/>
        <v>0.574925373134328</v>
      </c>
      <c r="G633" s="126">
        <f t="shared" si="9"/>
        <v>1.3737517831669</v>
      </c>
      <c r="H633" s="127">
        <v>2110602</v>
      </c>
    </row>
    <row r="634" customHeight="1" spans="1:8">
      <c r="A634" s="101"/>
      <c r="B634" s="130" t="s">
        <v>694</v>
      </c>
      <c r="C634" s="71"/>
      <c r="D634" s="71">
        <v>0</v>
      </c>
      <c r="E634" s="71">
        <v>0</v>
      </c>
      <c r="F634" s="126">
        <f t="shared" si="8"/>
        <v>0</v>
      </c>
      <c r="G634" s="126">
        <f t="shared" si="9"/>
        <v>0</v>
      </c>
      <c r="H634" s="127">
        <v>2110603</v>
      </c>
    </row>
    <row r="635" customHeight="1" spans="1:8">
      <c r="A635" s="101"/>
      <c r="B635" s="130" t="s">
        <v>695</v>
      </c>
      <c r="C635" s="71"/>
      <c r="D635" s="71">
        <v>0</v>
      </c>
      <c r="E635" s="71">
        <v>0</v>
      </c>
      <c r="F635" s="126">
        <f t="shared" si="8"/>
        <v>0</v>
      </c>
      <c r="G635" s="126">
        <f t="shared" si="9"/>
        <v>0</v>
      </c>
      <c r="H635" s="127">
        <v>2110604</v>
      </c>
    </row>
    <row r="636" customHeight="1" spans="1:8">
      <c r="A636" s="101"/>
      <c r="B636" s="130" t="s">
        <v>696</v>
      </c>
      <c r="C636" s="71"/>
      <c r="D636" s="71">
        <v>0</v>
      </c>
      <c r="E636" s="71">
        <v>0</v>
      </c>
      <c r="F636" s="126">
        <f t="shared" si="8"/>
        <v>0</v>
      </c>
      <c r="G636" s="126">
        <f t="shared" si="9"/>
        <v>0</v>
      </c>
      <c r="H636" s="127">
        <v>2110605</v>
      </c>
    </row>
    <row r="637" customHeight="1" spans="1:8">
      <c r="A637" s="101"/>
      <c r="B637" s="130" t="s">
        <v>697</v>
      </c>
      <c r="C637" s="71">
        <v>70</v>
      </c>
      <c r="D637" s="71">
        <v>15</v>
      </c>
      <c r="E637" s="71">
        <v>70</v>
      </c>
      <c r="F637" s="126">
        <f t="shared" si="8"/>
        <v>1</v>
      </c>
      <c r="G637" s="126">
        <f t="shared" si="9"/>
        <v>4.66666666666667</v>
      </c>
      <c r="H637" s="127">
        <v>2110699</v>
      </c>
    </row>
    <row r="638" customHeight="1" spans="1:8">
      <c r="A638" s="101"/>
      <c r="B638" s="130" t="s">
        <v>698</v>
      </c>
      <c r="C638" s="71">
        <v>0</v>
      </c>
      <c r="D638" s="71">
        <v>0</v>
      </c>
      <c r="E638" s="71">
        <v>0</v>
      </c>
      <c r="F638" s="126">
        <f t="shared" si="8"/>
        <v>0</v>
      </c>
      <c r="G638" s="126">
        <f t="shared" si="9"/>
        <v>0</v>
      </c>
      <c r="H638" s="127">
        <v>21107</v>
      </c>
    </row>
    <row r="639" customHeight="1" spans="1:8">
      <c r="A639" s="101"/>
      <c r="B639" s="130" t="s">
        <v>699</v>
      </c>
      <c r="C639" s="71">
        <v>0</v>
      </c>
      <c r="D639" s="71">
        <v>0</v>
      </c>
      <c r="E639" s="71">
        <v>0</v>
      </c>
      <c r="F639" s="126">
        <f t="shared" si="8"/>
        <v>0</v>
      </c>
      <c r="G639" s="126">
        <f t="shared" si="9"/>
        <v>0</v>
      </c>
      <c r="H639" s="127">
        <v>2110704</v>
      </c>
    </row>
    <row r="640" customHeight="1" spans="1:8">
      <c r="A640" s="101"/>
      <c r="B640" s="130" t="s">
        <v>700</v>
      </c>
      <c r="C640" s="71">
        <v>0</v>
      </c>
      <c r="D640" s="71">
        <v>0</v>
      </c>
      <c r="E640" s="71">
        <v>0</v>
      </c>
      <c r="F640" s="126">
        <f t="shared" si="8"/>
        <v>0</v>
      </c>
      <c r="G640" s="126">
        <f t="shared" si="9"/>
        <v>0</v>
      </c>
      <c r="H640" s="127">
        <v>2110799</v>
      </c>
    </row>
    <row r="641" customHeight="1" spans="1:8">
      <c r="A641" s="101"/>
      <c r="B641" s="130" t="s">
        <v>701</v>
      </c>
      <c r="C641" s="71">
        <v>0</v>
      </c>
      <c r="D641" s="71">
        <v>0</v>
      </c>
      <c r="E641" s="71">
        <v>0</v>
      </c>
      <c r="F641" s="126">
        <f t="shared" si="8"/>
        <v>0</v>
      </c>
      <c r="G641" s="126">
        <f t="shared" si="9"/>
        <v>0</v>
      </c>
      <c r="H641" s="127">
        <v>21108</v>
      </c>
    </row>
    <row r="642" customHeight="1" spans="1:8">
      <c r="A642" s="101"/>
      <c r="B642" s="130" t="s">
        <v>702</v>
      </c>
      <c r="C642" s="71">
        <v>0</v>
      </c>
      <c r="D642" s="71">
        <v>0</v>
      </c>
      <c r="E642" s="71">
        <v>0</v>
      </c>
      <c r="F642" s="126">
        <f t="shared" si="8"/>
        <v>0</v>
      </c>
      <c r="G642" s="126">
        <f t="shared" si="9"/>
        <v>0</v>
      </c>
      <c r="H642" s="127">
        <v>2110804</v>
      </c>
    </row>
    <row r="643" customHeight="1" spans="1:8">
      <c r="A643" s="101"/>
      <c r="B643" s="130" t="s">
        <v>703</v>
      </c>
      <c r="C643" s="71">
        <v>0</v>
      </c>
      <c r="D643" s="71">
        <v>0</v>
      </c>
      <c r="E643" s="71">
        <v>0</v>
      </c>
      <c r="F643" s="126">
        <f t="shared" si="8"/>
        <v>0</v>
      </c>
      <c r="G643" s="126">
        <f t="shared" si="9"/>
        <v>0</v>
      </c>
      <c r="H643" s="127">
        <v>2110899</v>
      </c>
    </row>
    <row r="644" customHeight="1" spans="1:8">
      <c r="A644" s="101"/>
      <c r="B644" s="130" t="s">
        <v>704</v>
      </c>
      <c r="C644" s="71">
        <v>0</v>
      </c>
      <c r="D644" s="71">
        <v>0</v>
      </c>
      <c r="E644" s="71">
        <v>0</v>
      </c>
      <c r="F644" s="126">
        <f t="shared" si="8"/>
        <v>0</v>
      </c>
      <c r="G644" s="126">
        <f t="shared" si="9"/>
        <v>0</v>
      </c>
      <c r="H644" s="127">
        <v>21109</v>
      </c>
    </row>
    <row r="645" customHeight="1" spans="1:8">
      <c r="A645" s="101"/>
      <c r="B645" s="130" t="s">
        <v>705</v>
      </c>
      <c r="C645" s="71">
        <v>0</v>
      </c>
      <c r="D645" s="71">
        <v>0</v>
      </c>
      <c r="E645" s="71">
        <v>0</v>
      </c>
      <c r="F645" s="126">
        <f t="shared" si="8"/>
        <v>0</v>
      </c>
      <c r="G645" s="126">
        <f t="shared" si="9"/>
        <v>0</v>
      </c>
      <c r="H645" s="127">
        <v>2110901</v>
      </c>
    </row>
    <row r="646" customHeight="1" spans="1:8">
      <c r="A646" s="101"/>
      <c r="B646" s="130" t="s">
        <v>706</v>
      </c>
      <c r="C646" s="71">
        <v>20</v>
      </c>
      <c r="D646" s="71">
        <v>0</v>
      </c>
      <c r="E646" s="71">
        <v>26</v>
      </c>
      <c r="F646" s="126">
        <f t="shared" si="8"/>
        <v>1.3</v>
      </c>
      <c r="G646" s="126">
        <f t="shared" si="9"/>
        <v>0</v>
      </c>
      <c r="H646" s="127">
        <v>21110</v>
      </c>
    </row>
    <row r="647" customHeight="1" spans="1:8">
      <c r="A647" s="101"/>
      <c r="B647" s="130" t="s">
        <v>707</v>
      </c>
      <c r="C647" s="158">
        <v>20</v>
      </c>
      <c r="D647" s="71">
        <v>0</v>
      </c>
      <c r="E647" s="71">
        <v>26</v>
      </c>
      <c r="F647" s="126">
        <f t="shared" si="8"/>
        <v>1.3</v>
      </c>
      <c r="G647" s="126">
        <f t="shared" si="9"/>
        <v>0</v>
      </c>
      <c r="H647" s="127">
        <v>2111001</v>
      </c>
    </row>
    <row r="648" customHeight="1" spans="1:8">
      <c r="A648" s="101"/>
      <c r="B648" s="130" t="s">
        <v>708</v>
      </c>
      <c r="C648" s="71">
        <v>0</v>
      </c>
      <c r="D648" s="71">
        <v>5</v>
      </c>
      <c r="E648" s="71">
        <v>10</v>
      </c>
      <c r="F648" s="126">
        <f t="shared" si="8"/>
        <v>0</v>
      </c>
      <c r="G648" s="126">
        <f t="shared" si="9"/>
        <v>2</v>
      </c>
      <c r="H648" s="127">
        <v>21111</v>
      </c>
    </row>
    <row r="649" customHeight="1" spans="1:8">
      <c r="A649" s="101"/>
      <c r="B649" s="130" t="s">
        <v>709</v>
      </c>
      <c r="C649" s="71">
        <v>0</v>
      </c>
      <c r="D649" s="71">
        <v>5</v>
      </c>
      <c r="E649" s="71">
        <v>10</v>
      </c>
      <c r="F649" s="126">
        <f t="shared" si="8"/>
        <v>0</v>
      </c>
      <c r="G649" s="126">
        <f t="shared" si="9"/>
        <v>2</v>
      </c>
      <c r="H649" s="127">
        <v>2111101</v>
      </c>
    </row>
    <row r="650" customHeight="1" spans="1:8">
      <c r="A650" s="101"/>
      <c r="B650" s="130" t="s">
        <v>710</v>
      </c>
      <c r="C650" s="71">
        <v>0</v>
      </c>
      <c r="D650" s="71">
        <v>0</v>
      </c>
      <c r="E650" s="71">
        <v>0</v>
      </c>
      <c r="F650" s="126">
        <f t="shared" si="8"/>
        <v>0</v>
      </c>
      <c r="G650" s="126">
        <f t="shared" si="9"/>
        <v>0</v>
      </c>
      <c r="H650" s="127">
        <v>2111102</v>
      </c>
    </row>
    <row r="651" customHeight="1" spans="1:8">
      <c r="A651" s="101"/>
      <c r="B651" s="130" t="s">
        <v>711</v>
      </c>
      <c r="C651" s="71">
        <v>0</v>
      </c>
      <c r="D651" s="71">
        <v>0</v>
      </c>
      <c r="E651" s="71">
        <v>0</v>
      </c>
      <c r="F651" s="126">
        <f t="shared" si="8"/>
        <v>0</v>
      </c>
      <c r="G651" s="126">
        <f t="shared" si="9"/>
        <v>0</v>
      </c>
      <c r="H651" s="127">
        <v>2111103</v>
      </c>
    </row>
    <row r="652" customHeight="1" spans="1:8">
      <c r="A652" s="101"/>
      <c r="B652" s="130" t="s">
        <v>712</v>
      </c>
      <c r="C652" s="71">
        <v>0</v>
      </c>
      <c r="D652" s="71">
        <v>0</v>
      </c>
      <c r="E652" s="71">
        <v>0</v>
      </c>
      <c r="F652" s="126">
        <f t="shared" si="8"/>
        <v>0</v>
      </c>
      <c r="G652" s="126">
        <f t="shared" si="9"/>
        <v>0</v>
      </c>
      <c r="H652" s="127">
        <v>2111104</v>
      </c>
    </row>
    <row r="653" customHeight="1" spans="1:8">
      <c r="A653" s="101"/>
      <c r="B653" s="130" t="s">
        <v>713</v>
      </c>
      <c r="C653" s="71">
        <v>0</v>
      </c>
      <c r="D653" s="71">
        <v>0</v>
      </c>
      <c r="E653" s="71">
        <v>0</v>
      </c>
      <c r="F653" s="126">
        <f t="shared" si="8"/>
        <v>0</v>
      </c>
      <c r="G653" s="126">
        <f t="shared" si="9"/>
        <v>0</v>
      </c>
      <c r="H653" s="127">
        <v>2111199</v>
      </c>
    </row>
    <row r="654" customHeight="1" spans="1:8">
      <c r="A654" s="101"/>
      <c r="B654" s="130" t="s">
        <v>714</v>
      </c>
      <c r="C654" s="71">
        <v>0</v>
      </c>
      <c r="D654" s="71">
        <v>1670</v>
      </c>
      <c r="E654" s="71">
        <v>0</v>
      </c>
      <c r="F654" s="126">
        <f t="shared" si="8"/>
        <v>0</v>
      </c>
      <c r="G654" s="126">
        <f t="shared" si="9"/>
        <v>0</v>
      </c>
      <c r="H654" s="127">
        <v>21112</v>
      </c>
    </row>
    <row r="655" customHeight="1" spans="1:8">
      <c r="A655" s="101"/>
      <c r="B655" s="130" t="s">
        <v>715</v>
      </c>
      <c r="C655" s="71">
        <v>0</v>
      </c>
      <c r="D655" s="71">
        <v>1670</v>
      </c>
      <c r="E655" s="71">
        <v>0</v>
      </c>
      <c r="F655" s="126">
        <f t="shared" si="8"/>
        <v>0</v>
      </c>
      <c r="G655" s="126">
        <f t="shared" si="9"/>
        <v>0</v>
      </c>
      <c r="H655" s="127">
        <v>2111201</v>
      </c>
    </row>
    <row r="656" customHeight="1" spans="1:8">
      <c r="A656" s="101"/>
      <c r="B656" s="130" t="s">
        <v>716</v>
      </c>
      <c r="C656" s="71">
        <v>0</v>
      </c>
      <c r="D656" s="71">
        <v>0</v>
      </c>
      <c r="E656" s="71">
        <v>0</v>
      </c>
      <c r="F656" s="126">
        <f t="shared" si="8"/>
        <v>0</v>
      </c>
      <c r="G656" s="126">
        <f t="shared" si="9"/>
        <v>0</v>
      </c>
      <c r="H656" s="127">
        <v>21113</v>
      </c>
    </row>
    <row r="657" customHeight="1" spans="1:8">
      <c r="A657" s="101"/>
      <c r="B657" s="130" t="s">
        <v>717</v>
      </c>
      <c r="C657" s="71">
        <v>0</v>
      </c>
      <c r="D657" s="71">
        <v>0</v>
      </c>
      <c r="E657" s="71">
        <v>0</v>
      </c>
      <c r="F657" s="126">
        <f t="shared" si="8"/>
        <v>0</v>
      </c>
      <c r="G657" s="126">
        <f t="shared" si="9"/>
        <v>0</v>
      </c>
      <c r="H657" s="127">
        <v>2111301</v>
      </c>
    </row>
    <row r="658" customHeight="1" spans="1:8">
      <c r="A658" s="101"/>
      <c r="B658" s="130" t="s">
        <v>718</v>
      </c>
      <c r="C658" s="71">
        <v>100</v>
      </c>
      <c r="D658" s="71">
        <v>107</v>
      </c>
      <c r="E658" s="71">
        <v>0</v>
      </c>
      <c r="F658" s="126">
        <f t="shared" si="8"/>
        <v>0</v>
      </c>
      <c r="G658" s="126">
        <f t="shared" si="9"/>
        <v>0</v>
      </c>
      <c r="H658" s="127">
        <v>21114</v>
      </c>
    </row>
    <row r="659" customHeight="1" spans="1:8">
      <c r="A659" s="101"/>
      <c r="B659" s="130" t="s">
        <v>213</v>
      </c>
      <c r="C659" s="71">
        <v>0</v>
      </c>
      <c r="D659" s="71">
        <v>0</v>
      </c>
      <c r="E659" s="71">
        <v>0</v>
      </c>
      <c r="F659" s="126">
        <f t="shared" si="8"/>
        <v>0</v>
      </c>
      <c r="G659" s="126">
        <f t="shared" si="9"/>
        <v>0</v>
      </c>
      <c r="H659" s="127">
        <v>2111401</v>
      </c>
    </row>
    <row r="660" customHeight="1" spans="1:8">
      <c r="A660" s="101"/>
      <c r="B660" s="130" t="s">
        <v>214</v>
      </c>
      <c r="C660" s="71">
        <v>0</v>
      </c>
      <c r="D660" s="71">
        <v>0</v>
      </c>
      <c r="E660" s="71">
        <v>0</v>
      </c>
      <c r="F660" s="126">
        <f t="shared" si="8"/>
        <v>0</v>
      </c>
      <c r="G660" s="126">
        <f t="shared" si="9"/>
        <v>0</v>
      </c>
      <c r="H660" s="127">
        <v>2111402</v>
      </c>
    </row>
    <row r="661" customHeight="1" spans="1:8">
      <c r="A661" s="101"/>
      <c r="B661" s="130" t="s">
        <v>215</v>
      </c>
      <c r="C661" s="71">
        <v>0</v>
      </c>
      <c r="D661" s="71">
        <v>0</v>
      </c>
      <c r="E661" s="71">
        <v>0</v>
      </c>
      <c r="F661" s="126">
        <f t="shared" si="8"/>
        <v>0</v>
      </c>
      <c r="G661" s="126">
        <f t="shared" si="9"/>
        <v>0</v>
      </c>
      <c r="H661" s="127">
        <v>2111403</v>
      </c>
    </row>
    <row r="662" customHeight="1" spans="1:8">
      <c r="A662" s="101"/>
      <c r="B662" s="130" t="s">
        <v>719</v>
      </c>
      <c r="C662" s="71">
        <v>0</v>
      </c>
      <c r="D662" s="71">
        <v>0</v>
      </c>
      <c r="E662" s="71">
        <v>0</v>
      </c>
      <c r="F662" s="126">
        <f t="shared" si="8"/>
        <v>0</v>
      </c>
      <c r="G662" s="126">
        <f t="shared" si="9"/>
        <v>0</v>
      </c>
      <c r="H662" s="127">
        <v>2111406</v>
      </c>
    </row>
    <row r="663" customHeight="1" spans="1:8">
      <c r="A663" s="101"/>
      <c r="B663" s="130" t="s">
        <v>720</v>
      </c>
      <c r="C663" s="71">
        <v>100</v>
      </c>
      <c r="D663" s="71">
        <v>107</v>
      </c>
      <c r="E663" s="71">
        <v>0</v>
      </c>
      <c r="F663" s="126">
        <f t="shared" si="8"/>
        <v>0</v>
      </c>
      <c r="G663" s="126">
        <f t="shared" si="9"/>
        <v>0</v>
      </c>
      <c r="H663" s="127">
        <v>2111407</v>
      </c>
    </row>
    <row r="664" customHeight="1" spans="1:8">
      <c r="A664" s="101"/>
      <c r="B664" s="130" t="s">
        <v>721</v>
      </c>
      <c r="C664" s="71">
        <v>0</v>
      </c>
      <c r="D664" s="71">
        <v>0</v>
      </c>
      <c r="E664" s="71">
        <v>0</v>
      </c>
      <c r="F664" s="126">
        <f t="shared" si="8"/>
        <v>0</v>
      </c>
      <c r="G664" s="126">
        <f t="shared" si="9"/>
        <v>0</v>
      </c>
      <c r="H664" s="127">
        <v>2111408</v>
      </c>
    </row>
    <row r="665" customHeight="1" spans="1:8">
      <c r="A665" s="101"/>
      <c r="B665" s="130" t="s">
        <v>254</v>
      </c>
      <c r="C665" s="71">
        <v>0</v>
      </c>
      <c r="D665" s="71">
        <v>0</v>
      </c>
      <c r="E665" s="71">
        <v>0</v>
      </c>
      <c r="F665" s="126">
        <f t="shared" si="8"/>
        <v>0</v>
      </c>
      <c r="G665" s="126">
        <f t="shared" si="9"/>
        <v>0</v>
      </c>
      <c r="H665" s="127">
        <v>2111411</v>
      </c>
    </row>
    <row r="666" customHeight="1" spans="1:8">
      <c r="A666" s="101"/>
      <c r="B666" s="130" t="s">
        <v>722</v>
      </c>
      <c r="C666" s="71">
        <v>0</v>
      </c>
      <c r="D666" s="71">
        <v>0</v>
      </c>
      <c r="E666" s="71">
        <v>0</v>
      </c>
      <c r="F666" s="126">
        <f t="shared" si="8"/>
        <v>0</v>
      </c>
      <c r="G666" s="126">
        <f t="shared" si="9"/>
        <v>0</v>
      </c>
      <c r="H666" s="127">
        <v>2111413</v>
      </c>
    </row>
    <row r="667" customHeight="1" spans="1:8">
      <c r="A667" s="101"/>
      <c r="B667" s="130" t="s">
        <v>222</v>
      </c>
      <c r="C667" s="71">
        <v>0</v>
      </c>
      <c r="D667" s="71">
        <v>0</v>
      </c>
      <c r="E667" s="71">
        <v>0</v>
      </c>
      <c r="F667" s="126">
        <f t="shared" si="8"/>
        <v>0</v>
      </c>
      <c r="G667" s="126">
        <f t="shared" si="9"/>
        <v>0</v>
      </c>
      <c r="H667" s="127">
        <v>2111450</v>
      </c>
    </row>
    <row r="668" customHeight="1" spans="1:8">
      <c r="A668" s="101"/>
      <c r="B668" s="130" t="s">
        <v>723</v>
      </c>
      <c r="C668" s="71">
        <v>0</v>
      </c>
      <c r="D668" s="71">
        <v>0</v>
      </c>
      <c r="E668" s="71">
        <v>0</v>
      </c>
      <c r="F668" s="126">
        <f t="shared" si="8"/>
        <v>0</v>
      </c>
      <c r="G668" s="126">
        <f t="shared" si="9"/>
        <v>0</v>
      </c>
      <c r="H668" s="127">
        <v>2111499</v>
      </c>
    </row>
    <row r="669" customHeight="1" spans="1:8">
      <c r="A669" s="101"/>
      <c r="B669" s="130" t="s">
        <v>724</v>
      </c>
      <c r="C669" s="71">
        <v>200</v>
      </c>
      <c r="D669" s="71">
        <v>250</v>
      </c>
      <c r="E669" s="71">
        <v>200</v>
      </c>
      <c r="F669" s="126">
        <f t="shared" si="8"/>
        <v>1</v>
      </c>
      <c r="G669" s="126">
        <f t="shared" si="9"/>
        <v>0.8</v>
      </c>
      <c r="H669" s="127">
        <v>21199</v>
      </c>
    </row>
    <row r="670" customHeight="1" spans="1:8">
      <c r="A670" s="101"/>
      <c r="B670" s="130" t="s">
        <v>725</v>
      </c>
      <c r="C670" s="158">
        <v>200</v>
      </c>
      <c r="D670" s="71">
        <v>250</v>
      </c>
      <c r="E670" s="71">
        <v>200</v>
      </c>
      <c r="F670" s="126">
        <f t="shared" si="8"/>
        <v>1</v>
      </c>
      <c r="G670" s="126">
        <f t="shared" si="9"/>
        <v>0.8</v>
      </c>
      <c r="H670" s="127">
        <v>2119999</v>
      </c>
    </row>
    <row r="671" customHeight="1" spans="1:8">
      <c r="A671" s="84" t="s">
        <v>726</v>
      </c>
      <c r="B671" s="130" t="s">
        <v>170</v>
      </c>
      <c r="C671" s="71">
        <v>15984</v>
      </c>
      <c r="D671" s="71">
        <v>26817</v>
      </c>
      <c r="E671" s="71">
        <v>39527</v>
      </c>
      <c r="F671" s="126">
        <f t="shared" si="8"/>
        <v>2.47291041041041</v>
      </c>
      <c r="G671" s="126">
        <f t="shared" si="9"/>
        <v>1.47395308945818</v>
      </c>
      <c r="H671" s="127">
        <v>212</v>
      </c>
    </row>
    <row r="672" customHeight="1" spans="1:8">
      <c r="A672" s="101"/>
      <c r="B672" s="130" t="s">
        <v>727</v>
      </c>
      <c r="C672" s="71">
        <v>8881</v>
      </c>
      <c r="D672" s="71">
        <v>7681</v>
      </c>
      <c r="E672" s="71">
        <v>7664</v>
      </c>
      <c r="F672" s="126">
        <f t="shared" si="8"/>
        <v>0.862965882220471</v>
      </c>
      <c r="G672" s="126">
        <f t="shared" si="9"/>
        <v>0.997786746517381</v>
      </c>
      <c r="H672" s="127">
        <v>21201</v>
      </c>
    </row>
    <row r="673" customHeight="1" spans="1:8">
      <c r="A673" s="101"/>
      <c r="B673" s="130" t="s">
        <v>213</v>
      </c>
      <c r="C673" s="71">
        <v>2964</v>
      </c>
      <c r="D673" s="71">
        <v>2967</v>
      </c>
      <c r="E673" s="71">
        <v>2857</v>
      </c>
      <c r="F673" s="126">
        <f t="shared" si="8"/>
        <v>0.963900134952766</v>
      </c>
      <c r="G673" s="126">
        <f t="shared" si="9"/>
        <v>0.962925513987193</v>
      </c>
      <c r="H673" s="127">
        <v>2120101</v>
      </c>
    </row>
    <row r="674" customHeight="1" spans="1:8">
      <c r="A674" s="101"/>
      <c r="B674" s="130" t="s">
        <v>214</v>
      </c>
      <c r="C674" s="71"/>
      <c r="D674" s="71">
        <v>0</v>
      </c>
      <c r="E674" s="71">
        <v>0</v>
      </c>
      <c r="F674" s="126">
        <f t="shared" si="8"/>
        <v>0</v>
      </c>
      <c r="G674" s="126">
        <f t="shared" si="9"/>
        <v>0</v>
      </c>
      <c r="H674" s="127">
        <v>2120102</v>
      </c>
    </row>
    <row r="675" customHeight="1" spans="1:8">
      <c r="A675" s="101"/>
      <c r="B675" s="130" t="s">
        <v>215</v>
      </c>
      <c r="C675" s="71"/>
      <c r="D675" s="71">
        <v>0</v>
      </c>
      <c r="E675" s="71">
        <v>0</v>
      </c>
      <c r="F675" s="126">
        <f t="shared" si="8"/>
        <v>0</v>
      </c>
      <c r="G675" s="126">
        <f t="shared" si="9"/>
        <v>0</v>
      </c>
      <c r="H675" s="127">
        <v>2120103</v>
      </c>
    </row>
    <row r="676" customHeight="1" spans="1:8">
      <c r="A676" s="101"/>
      <c r="B676" s="130" t="s">
        <v>728</v>
      </c>
      <c r="C676" s="71">
        <v>94</v>
      </c>
      <c r="D676" s="71">
        <v>283</v>
      </c>
      <c r="E676" s="71">
        <v>94</v>
      </c>
      <c r="F676" s="126">
        <f t="shared" si="8"/>
        <v>1</v>
      </c>
      <c r="G676" s="126">
        <f t="shared" si="9"/>
        <v>0.332155477031802</v>
      </c>
      <c r="H676" s="127">
        <v>2120104</v>
      </c>
    </row>
    <row r="677" customHeight="1" spans="1:8">
      <c r="A677" s="101"/>
      <c r="B677" s="130" t="s">
        <v>729</v>
      </c>
      <c r="C677" s="71"/>
      <c r="D677" s="71">
        <v>0</v>
      </c>
      <c r="E677" s="71">
        <v>0</v>
      </c>
      <c r="F677" s="126">
        <f t="shared" si="8"/>
        <v>0</v>
      </c>
      <c r="G677" s="126">
        <f t="shared" si="9"/>
        <v>0</v>
      </c>
      <c r="H677" s="127">
        <v>2120105</v>
      </c>
    </row>
    <row r="678" customHeight="1" spans="1:8">
      <c r="A678" s="101"/>
      <c r="B678" s="130" t="s">
        <v>730</v>
      </c>
      <c r="C678" s="71"/>
      <c r="D678" s="71">
        <v>0</v>
      </c>
      <c r="E678" s="71">
        <v>0</v>
      </c>
      <c r="F678" s="126">
        <f t="shared" si="8"/>
        <v>0</v>
      </c>
      <c r="G678" s="126">
        <f t="shared" si="9"/>
        <v>0</v>
      </c>
      <c r="H678" s="127">
        <v>2120106</v>
      </c>
    </row>
    <row r="679" customHeight="1" spans="1:8">
      <c r="A679" s="101"/>
      <c r="B679" s="130" t="s">
        <v>731</v>
      </c>
      <c r="C679" s="71"/>
      <c r="D679" s="71">
        <v>0</v>
      </c>
      <c r="E679" s="71">
        <v>0</v>
      </c>
      <c r="F679" s="126">
        <f t="shared" si="8"/>
        <v>0</v>
      </c>
      <c r="G679" s="126">
        <f t="shared" si="9"/>
        <v>0</v>
      </c>
      <c r="H679" s="127">
        <v>2120107</v>
      </c>
    </row>
    <row r="680" customHeight="1" spans="1:8">
      <c r="A680" s="101"/>
      <c r="B680" s="130" t="s">
        <v>732</v>
      </c>
      <c r="C680" s="71"/>
      <c r="D680" s="71">
        <v>0</v>
      </c>
      <c r="E680" s="71">
        <v>0</v>
      </c>
      <c r="F680" s="126">
        <f t="shared" si="8"/>
        <v>0</v>
      </c>
      <c r="G680" s="126">
        <f t="shared" si="9"/>
        <v>0</v>
      </c>
      <c r="H680" s="127">
        <v>2120109</v>
      </c>
    </row>
    <row r="681" customHeight="1" spans="1:8">
      <c r="A681" s="101"/>
      <c r="B681" s="130" t="s">
        <v>733</v>
      </c>
      <c r="C681" s="71"/>
      <c r="D681" s="71">
        <v>0</v>
      </c>
      <c r="E681" s="71">
        <v>0</v>
      </c>
      <c r="F681" s="126">
        <f t="shared" si="8"/>
        <v>0</v>
      </c>
      <c r="G681" s="126">
        <f t="shared" si="9"/>
        <v>0</v>
      </c>
      <c r="H681" s="127">
        <v>2120110</v>
      </c>
    </row>
    <row r="682" customHeight="1" spans="1:8">
      <c r="A682" s="101"/>
      <c r="B682" s="130" t="s">
        <v>734</v>
      </c>
      <c r="C682" s="71">
        <v>5823</v>
      </c>
      <c r="D682" s="71">
        <v>4431</v>
      </c>
      <c r="E682" s="71">
        <v>4713</v>
      </c>
      <c r="F682" s="126">
        <f t="shared" si="8"/>
        <v>0.809376609994848</v>
      </c>
      <c r="G682" s="126">
        <f t="shared" si="9"/>
        <v>1.06364251861882</v>
      </c>
      <c r="H682" s="127">
        <v>2120199</v>
      </c>
    </row>
    <row r="683" customHeight="1" spans="1:8">
      <c r="A683" s="101"/>
      <c r="B683" s="130" t="s">
        <v>735</v>
      </c>
      <c r="C683" s="71">
        <v>12</v>
      </c>
      <c r="D683" s="71">
        <v>0</v>
      </c>
      <c r="E683" s="71">
        <v>13</v>
      </c>
      <c r="F683" s="126">
        <f t="shared" si="8"/>
        <v>1.08333333333333</v>
      </c>
      <c r="G683" s="126">
        <f t="shared" si="9"/>
        <v>0</v>
      </c>
      <c r="H683" s="127">
        <v>21202</v>
      </c>
    </row>
    <row r="684" customHeight="1" spans="1:8">
      <c r="A684" s="101"/>
      <c r="B684" s="130" t="s">
        <v>736</v>
      </c>
      <c r="C684" s="158">
        <v>12</v>
      </c>
      <c r="D684" s="71">
        <v>0</v>
      </c>
      <c r="E684" s="71">
        <v>13</v>
      </c>
      <c r="F684" s="126">
        <f t="shared" si="8"/>
        <v>1.08333333333333</v>
      </c>
      <c r="G684" s="126">
        <f t="shared" si="9"/>
        <v>0</v>
      </c>
      <c r="H684" s="127">
        <v>2120201</v>
      </c>
    </row>
    <row r="685" customHeight="1" spans="1:8">
      <c r="A685" s="101"/>
      <c r="B685" s="130" t="s">
        <v>737</v>
      </c>
      <c r="C685" s="71">
        <v>1999</v>
      </c>
      <c r="D685" s="71">
        <v>11480</v>
      </c>
      <c r="E685" s="71">
        <v>18085</v>
      </c>
      <c r="F685" s="126">
        <f t="shared" si="8"/>
        <v>9.04702351175588</v>
      </c>
      <c r="G685" s="126">
        <f t="shared" si="9"/>
        <v>1.57534843205575</v>
      </c>
      <c r="H685" s="127">
        <v>21203</v>
      </c>
    </row>
    <row r="686" customHeight="1" spans="1:8">
      <c r="A686" s="101"/>
      <c r="B686" s="130" t="s">
        <v>738</v>
      </c>
      <c r="C686" s="158">
        <v>1000</v>
      </c>
      <c r="D686" s="71">
        <v>0</v>
      </c>
      <c r="E686" s="71">
        <v>290</v>
      </c>
      <c r="F686" s="126">
        <f t="shared" si="8"/>
        <v>0.29</v>
      </c>
      <c r="G686" s="126">
        <f t="shared" si="9"/>
        <v>0</v>
      </c>
      <c r="H686" s="127">
        <v>2120303</v>
      </c>
    </row>
    <row r="687" customHeight="1" spans="1:8">
      <c r="A687" s="101"/>
      <c r="B687" s="130" t="s">
        <v>739</v>
      </c>
      <c r="C687" s="158">
        <v>999</v>
      </c>
      <c r="D687" s="71">
        <v>11480</v>
      </c>
      <c r="E687" s="71">
        <v>17795</v>
      </c>
      <c r="F687" s="126">
        <f t="shared" si="8"/>
        <v>17.8128128128128</v>
      </c>
      <c r="G687" s="126">
        <f t="shared" si="9"/>
        <v>1.55008710801394</v>
      </c>
      <c r="H687" s="127">
        <v>2120399</v>
      </c>
    </row>
    <row r="688" customHeight="1" spans="1:8">
      <c r="A688" s="101"/>
      <c r="B688" s="130" t="s">
        <v>740</v>
      </c>
      <c r="C688" s="71">
        <v>3751</v>
      </c>
      <c r="D688" s="71">
        <v>4669</v>
      </c>
      <c r="E688" s="71">
        <v>3230</v>
      </c>
      <c r="F688" s="126">
        <f t="shared" si="8"/>
        <v>0.861103705678486</v>
      </c>
      <c r="G688" s="126">
        <f t="shared" si="9"/>
        <v>0.691796958663525</v>
      </c>
      <c r="H688" s="127">
        <v>21205</v>
      </c>
    </row>
    <row r="689" customHeight="1" spans="1:8">
      <c r="A689" s="101"/>
      <c r="B689" s="130" t="s">
        <v>741</v>
      </c>
      <c r="C689" s="158">
        <v>3751</v>
      </c>
      <c r="D689" s="71">
        <v>4669</v>
      </c>
      <c r="E689" s="71">
        <v>3230</v>
      </c>
      <c r="F689" s="126">
        <f t="shared" si="8"/>
        <v>0.861103705678486</v>
      </c>
      <c r="G689" s="126">
        <f t="shared" si="9"/>
        <v>0.691796958663525</v>
      </c>
      <c r="H689" s="127">
        <v>2120501</v>
      </c>
    </row>
    <row r="690" customHeight="1" spans="1:8">
      <c r="A690" s="101"/>
      <c r="B690" s="130" t="s">
        <v>742</v>
      </c>
      <c r="C690" s="71">
        <v>0</v>
      </c>
      <c r="D690" s="71">
        <v>0</v>
      </c>
      <c r="E690" s="71">
        <v>0</v>
      </c>
      <c r="F690" s="126">
        <f t="shared" si="8"/>
        <v>0</v>
      </c>
      <c r="G690" s="126">
        <f t="shared" si="9"/>
        <v>0</v>
      </c>
      <c r="H690" s="127">
        <v>21206</v>
      </c>
    </row>
    <row r="691" customHeight="1" spans="1:8">
      <c r="A691" s="101"/>
      <c r="B691" s="130" t="s">
        <v>743</v>
      </c>
      <c r="C691" s="71">
        <v>0</v>
      </c>
      <c r="D691" s="71">
        <v>0</v>
      </c>
      <c r="E691" s="71">
        <v>0</v>
      </c>
      <c r="F691" s="126">
        <f t="shared" si="8"/>
        <v>0</v>
      </c>
      <c r="G691" s="126">
        <f t="shared" si="9"/>
        <v>0</v>
      </c>
      <c r="H691" s="127">
        <v>2120601</v>
      </c>
    </row>
    <row r="692" customHeight="1" spans="1:8">
      <c r="A692" s="101"/>
      <c r="B692" s="130" t="s">
        <v>744</v>
      </c>
      <c r="C692" s="71">
        <v>1341</v>
      </c>
      <c r="D692" s="71">
        <v>2987</v>
      </c>
      <c r="E692" s="71">
        <v>10535</v>
      </c>
      <c r="F692" s="126">
        <f t="shared" si="8"/>
        <v>7.85607755406413</v>
      </c>
      <c r="G692" s="126">
        <f t="shared" si="9"/>
        <v>3.52695011717442</v>
      </c>
      <c r="H692" s="127">
        <v>21299</v>
      </c>
    </row>
    <row r="693" customHeight="1" spans="1:8">
      <c r="A693" s="101"/>
      <c r="B693" s="130" t="s">
        <v>745</v>
      </c>
      <c r="C693" s="158">
        <v>1341</v>
      </c>
      <c r="D693" s="71">
        <v>2987</v>
      </c>
      <c r="E693" s="71">
        <v>10535</v>
      </c>
      <c r="F693" s="126">
        <f t="shared" si="8"/>
        <v>7.85607755406413</v>
      </c>
      <c r="G693" s="126">
        <f t="shared" si="9"/>
        <v>3.52695011717442</v>
      </c>
      <c r="H693" s="127">
        <v>2129999</v>
      </c>
    </row>
    <row r="694" customHeight="1" spans="1:8">
      <c r="A694" s="84" t="s">
        <v>746</v>
      </c>
      <c r="B694" s="130" t="s">
        <v>171</v>
      </c>
      <c r="C694" s="71">
        <v>45427</v>
      </c>
      <c r="D694" s="71">
        <v>32210</v>
      </c>
      <c r="E694" s="71">
        <v>40311</v>
      </c>
      <c r="F694" s="126">
        <f t="shared" si="8"/>
        <v>0.887379752129791</v>
      </c>
      <c r="G694" s="126">
        <f t="shared" si="9"/>
        <v>1.2515057435579</v>
      </c>
      <c r="H694" s="127">
        <v>213</v>
      </c>
    </row>
    <row r="695" customHeight="1" spans="1:8">
      <c r="A695" s="101"/>
      <c r="B695" s="130" t="s">
        <v>747</v>
      </c>
      <c r="C695" s="71">
        <v>14904</v>
      </c>
      <c r="D695" s="71">
        <v>8080</v>
      </c>
      <c r="E695" s="71">
        <v>9272</v>
      </c>
      <c r="F695" s="126">
        <f t="shared" si="8"/>
        <v>0.62211486849168</v>
      </c>
      <c r="G695" s="126">
        <f t="shared" si="9"/>
        <v>1.14752475247525</v>
      </c>
      <c r="H695" s="127">
        <v>21301</v>
      </c>
    </row>
    <row r="696" customHeight="1" spans="1:8">
      <c r="A696" s="101"/>
      <c r="B696" s="130" t="s">
        <v>213</v>
      </c>
      <c r="C696" s="71">
        <v>385</v>
      </c>
      <c r="D696" s="71">
        <v>337</v>
      </c>
      <c r="E696" s="71">
        <v>383</v>
      </c>
      <c r="F696" s="126">
        <f t="shared" si="8"/>
        <v>0.994805194805195</v>
      </c>
      <c r="G696" s="126">
        <f t="shared" si="9"/>
        <v>1.13649851632047</v>
      </c>
      <c r="H696" s="127">
        <v>2130101</v>
      </c>
    </row>
    <row r="697" customHeight="1" spans="1:8">
      <c r="A697" s="101"/>
      <c r="B697" s="130" t="s">
        <v>214</v>
      </c>
      <c r="C697" s="71"/>
      <c r="D697" s="71">
        <v>0</v>
      </c>
      <c r="E697" s="71">
        <v>0</v>
      </c>
      <c r="F697" s="126">
        <f t="shared" si="8"/>
        <v>0</v>
      </c>
      <c r="G697" s="126">
        <f t="shared" si="9"/>
        <v>0</v>
      </c>
      <c r="H697" s="127">
        <v>2130102</v>
      </c>
    </row>
    <row r="698" customHeight="1" spans="1:8">
      <c r="A698" s="101"/>
      <c r="B698" s="130" t="s">
        <v>215</v>
      </c>
      <c r="C698" s="71"/>
      <c r="D698" s="71">
        <v>0</v>
      </c>
      <c r="E698" s="71">
        <v>0</v>
      </c>
      <c r="F698" s="126">
        <f t="shared" si="8"/>
        <v>0</v>
      </c>
      <c r="G698" s="126">
        <f t="shared" si="9"/>
        <v>0</v>
      </c>
      <c r="H698" s="127">
        <v>2130103</v>
      </c>
    </row>
    <row r="699" customHeight="1" spans="1:8">
      <c r="A699" s="101"/>
      <c r="B699" s="130" t="s">
        <v>222</v>
      </c>
      <c r="C699" s="71">
        <v>3593</v>
      </c>
      <c r="D699" s="71">
        <v>3757</v>
      </c>
      <c r="E699" s="71">
        <v>3529</v>
      </c>
      <c r="F699" s="126">
        <f t="shared" si="8"/>
        <v>0.982187586974673</v>
      </c>
      <c r="G699" s="126">
        <f t="shared" si="9"/>
        <v>0.939313281873836</v>
      </c>
      <c r="H699" s="127">
        <v>2130104</v>
      </c>
    </row>
    <row r="700" customHeight="1" spans="1:8">
      <c r="A700" s="101"/>
      <c r="B700" s="130" t="s">
        <v>748</v>
      </c>
      <c r="C700" s="71"/>
      <c r="D700" s="71">
        <v>0</v>
      </c>
      <c r="E700" s="71">
        <v>0</v>
      </c>
      <c r="F700" s="126">
        <f t="shared" si="8"/>
        <v>0</v>
      </c>
      <c r="G700" s="126">
        <f t="shared" si="9"/>
        <v>0</v>
      </c>
      <c r="H700" s="127">
        <v>2130105</v>
      </c>
    </row>
    <row r="701" customHeight="1" spans="1:8">
      <c r="A701" s="101"/>
      <c r="B701" s="130" t="s">
        <v>749</v>
      </c>
      <c r="C701" s="71">
        <v>686</v>
      </c>
      <c r="D701" s="71">
        <v>606</v>
      </c>
      <c r="E701" s="71">
        <v>215</v>
      </c>
      <c r="F701" s="126">
        <f t="shared" si="8"/>
        <v>0.313411078717201</v>
      </c>
      <c r="G701" s="126">
        <f t="shared" si="9"/>
        <v>0.354785478547855</v>
      </c>
      <c r="H701" s="127">
        <v>2130106</v>
      </c>
    </row>
    <row r="702" customHeight="1" spans="1:8">
      <c r="A702" s="101"/>
      <c r="B702" s="130" t="s">
        <v>750</v>
      </c>
      <c r="C702" s="71">
        <v>159</v>
      </c>
      <c r="D702" s="71">
        <v>138</v>
      </c>
      <c r="E702" s="71">
        <v>46</v>
      </c>
      <c r="F702" s="126">
        <f t="shared" si="8"/>
        <v>0.289308176100629</v>
      </c>
      <c r="G702" s="126">
        <f t="shared" si="9"/>
        <v>0.333333333333333</v>
      </c>
      <c r="H702" s="127">
        <v>2130108</v>
      </c>
    </row>
    <row r="703" customHeight="1" spans="1:8">
      <c r="A703" s="101"/>
      <c r="B703" s="130" t="s">
        <v>751</v>
      </c>
      <c r="C703" s="71">
        <v>25</v>
      </c>
      <c r="D703" s="71">
        <v>13</v>
      </c>
      <c r="E703" s="71">
        <v>21</v>
      </c>
      <c r="F703" s="126">
        <f t="shared" si="8"/>
        <v>0.84</v>
      </c>
      <c r="G703" s="126">
        <f t="shared" si="9"/>
        <v>1.61538461538462</v>
      </c>
      <c r="H703" s="127">
        <v>2130109</v>
      </c>
    </row>
    <row r="704" customHeight="1" spans="1:8">
      <c r="A704" s="101"/>
      <c r="B704" s="130" t="s">
        <v>752</v>
      </c>
      <c r="C704" s="71">
        <v>21</v>
      </c>
      <c r="D704" s="71">
        <v>39</v>
      </c>
      <c r="E704" s="71">
        <v>11</v>
      </c>
      <c r="F704" s="126">
        <f t="shared" si="8"/>
        <v>0.523809523809524</v>
      </c>
      <c r="G704" s="126">
        <f t="shared" si="9"/>
        <v>0.282051282051282</v>
      </c>
      <c r="H704" s="127">
        <v>2130110</v>
      </c>
    </row>
    <row r="705" customHeight="1" spans="1:8">
      <c r="A705" s="101"/>
      <c r="B705" s="130" t="s">
        <v>753</v>
      </c>
      <c r="C705" s="71">
        <v>2</v>
      </c>
      <c r="D705" s="71">
        <v>2</v>
      </c>
      <c r="E705" s="71">
        <v>3</v>
      </c>
      <c r="F705" s="126">
        <f t="shared" si="8"/>
        <v>1.5</v>
      </c>
      <c r="G705" s="126">
        <f t="shared" si="9"/>
        <v>1.5</v>
      </c>
      <c r="H705" s="127">
        <v>2130111</v>
      </c>
    </row>
    <row r="706" customHeight="1" spans="1:8">
      <c r="A706" s="101"/>
      <c r="B706" s="130" t="s">
        <v>754</v>
      </c>
      <c r="C706" s="71"/>
      <c r="D706" s="71">
        <v>0</v>
      </c>
      <c r="E706" s="71">
        <v>0</v>
      </c>
      <c r="F706" s="126">
        <f t="shared" si="8"/>
        <v>0</v>
      </c>
      <c r="G706" s="126">
        <f t="shared" si="9"/>
        <v>0</v>
      </c>
      <c r="H706" s="127">
        <v>2130112</v>
      </c>
    </row>
    <row r="707" customHeight="1" spans="1:8">
      <c r="A707" s="101"/>
      <c r="B707" s="130" t="s">
        <v>755</v>
      </c>
      <c r="C707" s="71">
        <v>6</v>
      </c>
      <c r="D707" s="71">
        <v>1</v>
      </c>
      <c r="E707" s="71">
        <v>6</v>
      </c>
      <c r="F707" s="126">
        <f t="shared" si="8"/>
        <v>1</v>
      </c>
      <c r="G707" s="126">
        <f t="shared" si="9"/>
        <v>6</v>
      </c>
      <c r="H707" s="127">
        <v>2130114</v>
      </c>
    </row>
    <row r="708" customHeight="1" spans="1:8">
      <c r="A708" s="101"/>
      <c r="B708" s="130" t="s">
        <v>756</v>
      </c>
      <c r="C708" s="71">
        <v>43</v>
      </c>
      <c r="D708" s="71">
        <v>44</v>
      </c>
      <c r="E708" s="71">
        <v>0</v>
      </c>
      <c r="F708" s="126">
        <f t="shared" si="8"/>
        <v>0</v>
      </c>
      <c r="G708" s="126">
        <f t="shared" si="9"/>
        <v>0</v>
      </c>
      <c r="H708" s="127">
        <v>2130119</v>
      </c>
    </row>
    <row r="709" customHeight="1" spans="1:8">
      <c r="A709" s="101"/>
      <c r="B709" s="130" t="s">
        <v>757</v>
      </c>
      <c r="C709" s="71"/>
      <c r="D709" s="71">
        <v>0</v>
      </c>
      <c r="E709" s="71">
        <v>199</v>
      </c>
      <c r="F709" s="126">
        <f t="shared" si="8"/>
        <v>0</v>
      </c>
      <c r="G709" s="126">
        <f t="shared" si="9"/>
        <v>0</v>
      </c>
      <c r="H709" s="127">
        <v>2130120</v>
      </c>
    </row>
    <row r="710" customHeight="1" spans="1:8">
      <c r="A710" s="101"/>
      <c r="B710" s="130" t="s">
        <v>758</v>
      </c>
      <c r="C710" s="71"/>
      <c r="D710" s="71">
        <v>0</v>
      </c>
      <c r="E710" s="71">
        <v>0</v>
      </c>
      <c r="F710" s="126">
        <f t="shared" si="8"/>
        <v>0</v>
      </c>
      <c r="G710" s="126">
        <f t="shared" si="9"/>
        <v>0</v>
      </c>
      <c r="H710" s="127">
        <v>2130121</v>
      </c>
    </row>
    <row r="711" customHeight="1" spans="1:8">
      <c r="A711" s="101"/>
      <c r="B711" s="130" t="s">
        <v>759</v>
      </c>
      <c r="C711" s="71">
        <v>2496</v>
      </c>
      <c r="D711" s="71">
        <v>971</v>
      </c>
      <c r="E711" s="71">
        <v>3438</v>
      </c>
      <c r="F711" s="126">
        <f t="shared" si="8"/>
        <v>1.37740384615385</v>
      </c>
      <c r="G711" s="126">
        <f t="shared" si="9"/>
        <v>3.54067971163749</v>
      </c>
      <c r="H711" s="127">
        <v>2130122</v>
      </c>
    </row>
    <row r="712" customHeight="1" spans="1:8">
      <c r="A712" s="101"/>
      <c r="B712" s="130" t="s">
        <v>760</v>
      </c>
      <c r="C712" s="71"/>
      <c r="D712" s="71">
        <v>12</v>
      </c>
      <c r="E712" s="71">
        <v>0</v>
      </c>
      <c r="F712" s="126">
        <f t="shared" si="8"/>
        <v>0</v>
      </c>
      <c r="G712" s="126">
        <f t="shared" si="9"/>
        <v>0</v>
      </c>
      <c r="H712" s="127">
        <v>2130124</v>
      </c>
    </row>
    <row r="713" customHeight="1" spans="1:8">
      <c r="A713" s="101"/>
      <c r="B713" s="130" t="s">
        <v>761</v>
      </c>
      <c r="C713" s="71"/>
      <c r="D713" s="71">
        <v>0</v>
      </c>
      <c r="E713" s="71">
        <v>0</v>
      </c>
      <c r="F713" s="126">
        <f t="shared" si="8"/>
        <v>0</v>
      </c>
      <c r="G713" s="126">
        <f t="shared" si="9"/>
        <v>0</v>
      </c>
      <c r="H713" s="127">
        <v>2130125</v>
      </c>
    </row>
    <row r="714" customHeight="1" spans="1:8">
      <c r="A714" s="101"/>
      <c r="B714" s="130" t="s">
        <v>762</v>
      </c>
      <c r="C714" s="71">
        <v>263</v>
      </c>
      <c r="D714" s="71">
        <v>420</v>
      </c>
      <c r="E714" s="71">
        <v>470</v>
      </c>
      <c r="F714" s="126">
        <f t="shared" si="8"/>
        <v>1.78707224334601</v>
      </c>
      <c r="G714" s="126">
        <f t="shared" si="9"/>
        <v>1.11904761904762</v>
      </c>
      <c r="H714" s="127">
        <v>2130126</v>
      </c>
    </row>
    <row r="715" customHeight="1" spans="1:8">
      <c r="A715" s="101"/>
      <c r="B715" s="130" t="s">
        <v>763</v>
      </c>
      <c r="C715" s="71">
        <v>1447</v>
      </c>
      <c r="D715" s="71">
        <v>686</v>
      </c>
      <c r="E715" s="71">
        <v>0</v>
      </c>
      <c r="F715" s="126">
        <f t="shared" si="8"/>
        <v>0</v>
      </c>
      <c r="G715" s="126">
        <f t="shared" si="9"/>
        <v>0</v>
      </c>
      <c r="H715" s="127">
        <v>2130135</v>
      </c>
    </row>
    <row r="716" customHeight="1" spans="1:8">
      <c r="A716" s="101"/>
      <c r="B716" s="130" t="s">
        <v>764</v>
      </c>
      <c r="C716" s="71">
        <v>120</v>
      </c>
      <c r="D716" s="71">
        <v>200</v>
      </c>
      <c r="E716" s="71">
        <v>120</v>
      </c>
      <c r="F716" s="126">
        <f t="shared" si="8"/>
        <v>1</v>
      </c>
      <c r="G716" s="126">
        <f t="shared" si="9"/>
        <v>0.6</v>
      </c>
      <c r="H716" s="127">
        <v>2130142</v>
      </c>
    </row>
    <row r="717" customHeight="1" spans="1:8">
      <c r="A717" s="101"/>
      <c r="B717" s="130" t="s">
        <v>765</v>
      </c>
      <c r="C717" s="71"/>
      <c r="D717" s="71">
        <v>0</v>
      </c>
      <c r="E717" s="71">
        <v>0</v>
      </c>
      <c r="F717" s="126">
        <f t="shared" si="8"/>
        <v>0</v>
      </c>
      <c r="G717" s="126">
        <f t="shared" si="9"/>
        <v>0</v>
      </c>
      <c r="H717" s="127">
        <v>2130148</v>
      </c>
    </row>
    <row r="718" customHeight="1" spans="1:8">
      <c r="A718" s="101"/>
      <c r="B718" s="130" t="s">
        <v>766</v>
      </c>
      <c r="C718" s="71"/>
      <c r="D718" s="71">
        <v>0</v>
      </c>
      <c r="E718" s="71">
        <v>0</v>
      </c>
      <c r="F718" s="126">
        <f t="shared" si="8"/>
        <v>0</v>
      </c>
      <c r="G718" s="126">
        <f t="shared" si="9"/>
        <v>0</v>
      </c>
      <c r="H718" s="127">
        <v>2130152</v>
      </c>
    </row>
    <row r="719" customHeight="1" spans="1:8">
      <c r="A719" s="101"/>
      <c r="B719" s="130" t="s">
        <v>767</v>
      </c>
      <c r="C719" s="71">
        <v>5612</v>
      </c>
      <c r="D719" s="71">
        <v>668</v>
      </c>
      <c r="E719" s="71">
        <v>801</v>
      </c>
      <c r="F719" s="126">
        <f t="shared" si="8"/>
        <v>0.142729864575909</v>
      </c>
      <c r="G719" s="126">
        <f t="shared" si="9"/>
        <v>1.19910179640719</v>
      </c>
      <c r="H719" s="127">
        <v>2130153</v>
      </c>
    </row>
    <row r="720" customHeight="1" spans="1:8">
      <c r="A720" s="101"/>
      <c r="B720" s="130" t="s">
        <v>768</v>
      </c>
      <c r="C720" s="71">
        <v>46</v>
      </c>
      <c r="D720" s="71">
        <v>186</v>
      </c>
      <c r="E720" s="71">
        <v>30</v>
      </c>
      <c r="F720" s="126">
        <f t="shared" si="8"/>
        <v>0.652173913043478</v>
      </c>
      <c r="G720" s="126">
        <f t="shared" si="9"/>
        <v>0.161290322580645</v>
      </c>
      <c r="H720" s="127">
        <v>2130199</v>
      </c>
    </row>
    <row r="721" customHeight="1" spans="1:8">
      <c r="A721" s="101"/>
      <c r="B721" s="130" t="s">
        <v>769</v>
      </c>
      <c r="C721" s="71">
        <v>6672</v>
      </c>
      <c r="D721" s="71">
        <v>5586</v>
      </c>
      <c r="E721" s="71">
        <v>6276</v>
      </c>
      <c r="F721" s="126">
        <f t="shared" si="8"/>
        <v>0.940647482014389</v>
      </c>
      <c r="G721" s="126">
        <f t="shared" si="9"/>
        <v>1.12352309344791</v>
      </c>
      <c r="H721" s="127">
        <v>21302</v>
      </c>
    </row>
    <row r="722" customHeight="1" spans="1:8">
      <c r="A722" s="101"/>
      <c r="B722" s="130" t="s">
        <v>213</v>
      </c>
      <c r="C722" s="71">
        <v>345</v>
      </c>
      <c r="D722" s="71">
        <v>218</v>
      </c>
      <c r="E722" s="71">
        <v>348</v>
      </c>
      <c r="F722" s="126">
        <f t="shared" si="8"/>
        <v>1.00869565217391</v>
      </c>
      <c r="G722" s="126">
        <f t="shared" si="9"/>
        <v>1.59633027522936</v>
      </c>
      <c r="H722" s="127">
        <v>2130201</v>
      </c>
    </row>
    <row r="723" customHeight="1" spans="1:8">
      <c r="A723" s="101"/>
      <c r="B723" s="130" t="s">
        <v>214</v>
      </c>
      <c r="C723" s="71"/>
      <c r="D723" s="71">
        <v>0</v>
      </c>
      <c r="E723" s="71">
        <v>0</v>
      </c>
      <c r="F723" s="126">
        <f t="shared" si="8"/>
        <v>0</v>
      </c>
      <c r="G723" s="126">
        <f t="shared" si="9"/>
        <v>0</v>
      </c>
      <c r="H723" s="127">
        <v>2130202</v>
      </c>
    </row>
    <row r="724" customHeight="1" spans="1:8">
      <c r="A724" s="101"/>
      <c r="B724" s="130" t="s">
        <v>215</v>
      </c>
      <c r="C724" s="71"/>
      <c r="D724" s="71">
        <v>0</v>
      </c>
      <c r="E724" s="71">
        <v>0</v>
      </c>
      <c r="F724" s="126">
        <f t="shared" si="8"/>
        <v>0</v>
      </c>
      <c r="G724" s="126">
        <f t="shared" si="9"/>
        <v>0</v>
      </c>
      <c r="H724" s="127">
        <v>2130203</v>
      </c>
    </row>
    <row r="725" customHeight="1" spans="1:8">
      <c r="A725" s="101"/>
      <c r="B725" s="130" t="s">
        <v>770</v>
      </c>
      <c r="C725" s="71">
        <v>1424</v>
      </c>
      <c r="D725" s="71">
        <v>1471</v>
      </c>
      <c r="E725" s="71">
        <v>1433</v>
      </c>
      <c r="F725" s="126">
        <f t="shared" si="8"/>
        <v>1.0063202247191</v>
      </c>
      <c r="G725" s="126">
        <f t="shared" si="9"/>
        <v>0.974167233174711</v>
      </c>
      <c r="H725" s="127">
        <v>2130204</v>
      </c>
    </row>
    <row r="726" customHeight="1" spans="1:8">
      <c r="A726" s="101"/>
      <c r="B726" s="130" t="s">
        <v>771</v>
      </c>
      <c r="C726" s="71">
        <v>1544</v>
      </c>
      <c r="D726" s="71">
        <v>53</v>
      </c>
      <c r="E726" s="71">
        <v>243</v>
      </c>
      <c r="F726" s="126">
        <f t="shared" si="8"/>
        <v>0.157383419689119</v>
      </c>
      <c r="G726" s="126">
        <f t="shared" si="9"/>
        <v>4.58490566037736</v>
      </c>
      <c r="H726" s="127">
        <v>2130205</v>
      </c>
    </row>
    <row r="727" customHeight="1" spans="1:8">
      <c r="A727" s="101"/>
      <c r="B727" s="130" t="s">
        <v>772</v>
      </c>
      <c r="C727" s="71"/>
      <c r="D727" s="71">
        <v>0</v>
      </c>
      <c r="E727" s="71">
        <v>0</v>
      </c>
      <c r="F727" s="126">
        <f t="shared" si="8"/>
        <v>0</v>
      </c>
      <c r="G727" s="126">
        <f t="shared" si="9"/>
        <v>0</v>
      </c>
      <c r="H727" s="127">
        <v>2130206</v>
      </c>
    </row>
    <row r="728" customHeight="1" spans="1:8">
      <c r="A728" s="101"/>
      <c r="B728" s="130" t="s">
        <v>773</v>
      </c>
      <c r="C728" s="71">
        <v>703</v>
      </c>
      <c r="D728" s="71">
        <v>943</v>
      </c>
      <c r="E728" s="71">
        <v>1496</v>
      </c>
      <c r="F728" s="126">
        <f t="shared" si="8"/>
        <v>2.12802275960171</v>
      </c>
      <c r="G728" s="126">
        <f t="shared" si="9"/>
        <v>1.5864262990456</v>
      </c>
      <c r="H728" s="127">
        <v>2130207</v>
      </c>
    </row>
    <row r="729" customHeight="1" spans="1:8">
      <c r="A729" s="101"/>
      <c r="B729" s="130" t="s">
        <v>774</v>
      </c>
      <c r="C729" s="71">
        <v>1757</v>
      </c>
      <c r="D729" s="71">
        <v>1400</v>
      </c>
      <c r="E729" s="71">
        <v>648</v>
      </c>
      <c r="F729" s="126">
        <f t="shared" si="8"/>
        <v>0.36881047239613</v>
      </c>
      <c r="G729" s="126">
        <f t="shared" si="9"/>
        <v>0.462857142857143</v>
      </c>
      <c r="H729" s="127">
        <v>2130209</v>
      </c>
    </row>
    <row r="730" customHeight="1" spans="1:8">
      <c r="A730" s="101"/>
      <c r="B730" s="130" t="s">
        <v>775</v>
      </c>
      <c r="C730" s="71">
        <v>20</v>
      </c>
      <c r="D730" s="71">
        <v>0</v>
      </c>
      <c r="E730" s="71">
        <v>0</v>
      </c>
      <c r="F730" s="126">
        <f t="shared" si="8"/>
        <v>0</v>
      </c>
      <c r="G730" s="126">
        <f t="shared" si="9"/>
        <v>0</v>
      </c>
      <c r="H730" s="127">
        <v>2130211</v>
      </c>
    </row>
    <row r="731" customHeight="1" spans="1:8">
      <c r="A731" s="101"/>
      <c r="B731" s="130" t="s">
        <v>776</v>
      </c>
      <c r="C731" s="71"/>
      <c r="D731" s="71">
        <v>0</v>
      </c>
      <c r="E731" s="71">
        <v>0</v>
      </c>
      <c r="F731" s="126">
        <f t="shared" si="8"/>
        <v>0</v>
      </c>
      <c r="G731" s="126">
        <f t="shared" si="9"/>
        <v>0</v>
      </c>
      <c r="H731" s="127">
        <v>2130212</v>
      </c>
    </row>
    <row r="732" customHeight="1" spans="1:8">
      <c r="A732" s="101"/>
      <c r="B732" s="130" t="s">
        <v>777</v>
      </c>
      <c r="C732" s="71"/>
      <c r="D732" s="71">
        <v>0</v>
      </c>
      <c r="E732" s="71">
        <v>0</v>
      </c>
      <c r="F732" s="126">
        <f t="shared" si="8"/>
        <v>0</v>
      </c>
      <c r="G732" s="126">
        <f t="shared" si="9"/>
        <v>0</v>
      </c>
      <c r="H732" s="127">
        <v>2130213</v>
      </c>
    </row>
    <row r="733" customHeight="1" spans="1:8">
      <c r="A733" s="101"/>
      <c r="B733" s="130" t="s">
        <v>778</v>
      </c>
      <c r="C733" s="71"/>
      <c r="D733" s="71">
        <v>0</v>
      </c>
      <c r="E733" s="71">
        <v>0</v>
      </c>
      <c r="F733" s="126">
        <f t="shared" si="8"/>
        <v>0</v>
      </c>
      <c r="G733" s="126">
        <f t="shared" si="9"/>
        <v>0</v>
      </c>
      <c r="H733" s="127">
        <v>2130217</v>
      </c>
    </row>
    <row r="734" customHeight="1" spans="1:8">
      <c r="A734" s="101"/>
      <c r="B734" s="130" t="s">
        <v>779</v>
      </c>
      <c r="C734" s="71"/>
      <c r="D734" s="71">
        <v>0</v>
      </c>
      <c r="E734" s="71">
        <v>0</v>
      </c>
      <c r="F734" s="126">
        <f t="shared" si="8"/>
        <v>0</v>
      </c>
      <c r="G734" s="126">
        <f t="shared" si="9"/>
        <v>0</v>
      </c>
      <c r="H734" s="127">
        <v>2130220</v>
      </c>
    </row>
    <row r="735" customHeight="1" spans="1:8">
      <c r="A735" s="101"/>
      <c r="B735" s="130" t="s">
        <v>780</v>
      </c>
      <c r="C735" s="71"/>
      <c r="D735" s="71">
        <v>0</v>
      </c>
      <c r="E735" s="71">
        <v>0</v>
      </c>
      <c r="F735" s="126">
        <f t="shared" si="8"/>
        <v>0</v>
      </c>
      <c r="G735" s="126">
        <f t="shared" si="9"/>
        <v>0</v>
      </c>
      <c r="H735" s="127">
        <v>2130221</v>
      </c>
    </row>
    <row r="736" customHeight="1" spans="1:8">
      <c r="A736" s="101"/>
      <c r="B736" s="130" t="s">
        <v>781</v>
      </c>
      <c r="C736" s="71"/>
      <c r="D736" s="71">
        <v>0</v>
      </c>
      <c r="E736" s="71">
        <v>0</v>
      </c>
      <c r="F736" s="126">
        <f t="shared" si="8"/>
        <v>0</v>
      </c>
      <c r="G736" s="126">
        <f t="shared" si="9"/>
        <v>0</v>
      </c>
      <c r="H736" s="127">
        <v>2130223</v>
      </c>
    </row>
    <row r="737" customHeight="1" spans="1:8">
      <c r="A737" s="101"/>
      <c r="B737" s="130" t="s">
        <v>782</v>
      </c>
      <c r="C737" s="71"/>
      <c r="D737" s="71">
        <v>0</v>
      </c>
      <c r="E737" s="71">
        <v>0</v>
      </c>
      <c r="F737" s="126">
        <f t="shared" si="8"/>
        <v>0</v>
      </c>
      <c r="G737" s="126">
        <f t="shared" si="9"/>
        <v>0</v>
      </c>
      <c r="H737" s="127">
        <v>2130226</v>
      </c>
    </row>
    <row r="738" customHeight="1" spans="1:8">
      <c r="A738" s="101"/>
      <c r="B738" s="130" t="s">
        <v>783</v>
      </c>
      <c r="C738" s="71"/>
      <c r="D738" s="71">
        <v>0</v>
      </c>
      <c r="E738" s="71">
        <v>0</v>
      </c>
      <c r="F738" s="126">
        <f t="shared" si="8"/>
        <v>0</v>
      </c>
      <c r="G738" s="126">
        <f t="shared" si="9"/>
        <v>0</v>
      </c>
      <c r="H738" s="127">
        <v>2130227</v>
      </c>
    </row>
    <row r="739" customHeight="1" spans="1:8">
      <c r="A739" s="101"/>
      <c r="B739" s="130" t="s">
        <v>784</v>
      </c>
      <c r="C739" s="71">
        <v>141</v>
      </c>
      <c r="D739" s="71">
        <v>158</v>
      </c>
      <c r="E739" s="71">
        <v>137</v>
      </c>
      <c r="F739" s="126">
        <f t="shared" si="8"/>
        <v>0.971631205673759</v>
      </c>
      <c r="G739" s="126">
        <f t="shared" si="9"/>
        <v>0.867088607594937</v>
      </c>
      <c r="H739" s="127">
        <v>2130234</v>
      </c>
    </row>
    <row r="740" customHeight="1" spans="1:8">
      <c r="A740" s="101"/>
      <c r="B740" s="130" t="s">
        <v>785</v>
      </c>
      <c r="C740" s="71"/>
      <c r="D740" s="71">
        <v>0</v>
      </c>
      <c r="E740" s="71">
        <v>0</v>
      </c>
      <c r="F740" s="126">
        <f t="shared" si="8"/>
        <v>0</v>
      </c>
      <c r="G740" s="126">
        <f t="shared" si="9"/>
        <v>0</v>
      </c>
      <c r="H740" s="127">
        <v>2130236</v>
      </c>
    </row>
    <row r="741" customHeight="1" spans="1:8">
      <c r="A741" s="101"/>
      <c r="B741" s="130" t="s">
        <v>754</v>
      </c>
      <c r="C741" s="71"/>
      <c r="D741" s="71">
        <v>0</v>
      </c>
      <c r="E741" s="71">
        <v>0</v>
      </c>
      <c r="F741" s="126">
        <f t="shared" si="8"/>
        <v>0</v>
      </c>
      <c r="G741" s="126">
        <f t="shared" si="9"/>
        <v>0</v>
      </c>
      <c r="H741" s="127">
        <v>2130237</v>
      </c>
    </row>
    <row r="742" customHeight="1" spans="1:8">
      <c r="A742" s="101"/>
      <c r="B742" s="130" t="s">
        <v>786</v>
      </c>
      <c r="C742" s="71">
        <v>738</v>
      </c>
      <c r="D742" s="71">
        <v>1343</v>
      </c>
      <c r="E742" s="71">
        <v>1971</v>
      </c>
      <c r="F742" s="126">
        <f t="shared" si="8"/>
        <v>2.67073170731707</v>
      </c>
      <c r="G742" s="126">
        <f t="shared" si="9"/>
        <v>1.46760982874162</v>
      </c>
      <c r="H742" s="127">
        <v>2130299</v>
      </c>
    </row>
    <row r="743" customHeight="1" spans="1:8">
      <c r="A743" s="101"/>
      <c r="B743" s="130" t="s">
        <v>787</v>
      </c>
      <c r="C743" s="71">
        <v>9765</v>
      </c>
      <c r="D743" s="71">
        <v>4474</v>
      </c>
      <c r="E743" s="71">
        <v>4337</v>
      </c>
      <c r="F743" s="126">
        <f t="shared" si="8"/>
        <v>0.444137224782386</v>
      </c>
      <c r="G743" s="126">
        <f t="shared" si="9"/>
        <v>0.969378632096558</v>
      </c>
      <c r="H743" s="127">
        <v>21303</v>
      </c>
    </row>
    <row r="744" customHeight="1" spans="1:8">
      <c r="A744" s="101"/>
      <c r="B744" s="130" t="s">
        <v>213</v>
      </c>
      <c r="C744" s="71">
        <v>137</v>
      </c>
      <c r="D744" s="71">
        <v>157</v>
      </c>
      <c r="E744" s="71">
        <v>135</v>
      </c>
      <c r="F744" s="126">
        <f t="shared" si="8"/>
        <v>0.985401459854015</v>
      </c>
      <c r="G744" s="126">
        <f t="shared" si="9"/>
        <v>0.859872611464968</v>
      </c>
      <c r="H744" s="127">
        <v>2130301</v>
      </c>
    </row>
    <row r="745" customHeight="1" spans="1:8">
      <c r="A745" s="101"/>
      <c r="B745" s="130" t="s">
        <v>214</v>
      </c>
      <c r="C745" s="71"/>
      <c r="D745" s="71">
        <v>0</v>
      </c>
      <c r="E745" s="71">
        <v>0</v>
      </c>
      <c r="F745" s="126">
        <f t="shared" si="8"/>
        <v>0</v>
      </c>
      <c r="G745" s="126">
        <f t="shared" si="9"/>
        <v>0</v>
      </c>
      <c r="H745" s="127">
        <v>2130302</v>
      </c>
    </row>
    <row r="746" customHeight="1" spans="1:8">
      <c r="A746" s="101"/>
      <c r="B746" s="130" t="s">
        <v>215</v>
      </c>
      <c r="C746" s="71"/>
      <c r="D746" s="71">
        <v>0</v>
      </c>
      <c r="E746" s="71">
        <v>0</v>
      </c>
      <c r="F746" s="126">
        <f t="shared" si="8"/>
        <v>0</v>
      </c>
      <c r="G746" s="126">
        <f t="shared" si="9"/>
        <v>0</v>
      </c>
      <c r="H746" s="127">
        <v>2130303</v>
      </c>
    </row>
    <row r="747" customHeight="1" spans="1:8">
      <c r="A747" s="101"/>
      <c r="B747" s="130" t="s">
        <v>788</v>
      </c>
      <c r="C747" s="71">
        <v>1296</v>
      </c>
      <c r="D747" s="71">
        <v>1297</v>
      </c>
      <c r="E747" s="71">
        <v>1307</v>
      </c>
      <c r="F747" s="126">
        <f t="shared" si="8"/>
        <v>1.00848765432099</v>
      </c>
      <c r="G747" s="126">
        <f t="shared" si="9"/>
        <v>1.0077101002313</v>
      </c>
      <c r="H747" s="127">
        <v>2130304</v>
      </c>
    </row>
    <row r="748" customHeight="1" spans="1:8">
      <c r="A748" s="101"/>
      <c r="B748" s="130" t="s">
        <v>789</v>
      </c>
      <c r="C748" s="71">
        <v>2825</v>
      </c>
      <c r="D748" s="71">
        <v>1220</v>
      </c>
      <c r="E748" s="71">
        <v>2039</v>
      </c>
      <c r="F748" s="126">
        <f t="shared" si="8"/>
        <v>0.721769911504425</v>
      </c>
      <c r="G748" s="126">
        <f t="shared" si="9"/>
        <v>1.67131147540984</v>
      </c>
      <c r="H748" s="127">
        <v>2130305</v>
      </c>
    </row>
    <row r="749" customHeight="1" spans="1:8">
      <c r="A749" s="101"/>
      <c r="B749" s="130" t="s">
        <v>790</v>
      </c>
      <c r="C749" s="71">
        <v>5</v>
      </c>
      <c r="D749" s="71">
        <v>0</v>
      </c>
      <c r="E749" s="71">
        <v>5</v>
      </c>
      <c r="F749" s="126">
        <f t="shared" si="8"/>
        <v>1</v>
      </c>
      <c r="G749" s="126">
        <f t="shared" si="9"/>
        <v>0</v>
      </c>
      <c r="H749" s="127">
        <v>2130306</v>
      </c>
    </row>
    <row r="750" customHeight="1" spans="1:8">
      <c r="A750" s="101"/>
      <c r="B750" s="130" t="s">
        <v>791</v>
      </c>
      <c r="C750" s="71"/>
      <c r="D750" s="71">
        <v>0</v>
      </c>
      <c r="E750" s="71">
        <v>0</v>
      </c>
      <c r="F750" s="126">
        <f t="shared" si="8"/>
        <v>0</v>
      </c>
      <c r="G750" s="126">
        <f t="shared" si="9"/>
        <v>0</v>
      </c>
      <c r="H750" s="127">
        <v>2130307</v>
      </c>
    </row>
    <row r="751" customHeight="1" spans="1:8">
      <c r="A751" s="101"/>
      <c r="B751" s="130" t="s">
        <v>792</v>
      </c>
      <c r="C751" s="71"/>
      <c r="D751" s="71">
        <v>0</v>
      </c>
      <c r="E751" s="71">
        <v>0</v>
      </c>
      <c r="F751" s="126">
        <f t="shared" si="8"/>
        <v>0</v>
      </c>
      <c r="G751" s="126">
        <f t="shared" si="9"/>
        <v>0</v>
      </c>
      <c r="H751" s="127">
        <v>2130308</v>
      </c>
    </row>
    <row r="752" customHeight="1" spans="1:8">
      <c r="A752" s="101"/>
      <c r="B752" s="130" t="s">
        <v>793</v>
      </c>
      <c r="C752" s="71">
        <v>7</v>
      </c>
      <c r="D752" s="71">
        <v>7</v>
      </c>
      <c r="E752" s="71">
        <v>7</v>
      </c>
      <c r="F752" s="126">
        <f t="shared" si="8"/>
        <v>1</v>
      </c>
      <c r="G752" s="126">
        <f t="shared" si="9"/>
        <v>1</v>
      </c>
      <c r="H752" s="127">
        <v>2130309</v>
      </c>
    </row>
    <row r="753" customHeight="1" spans="1:8">
      <c r="A753" s="101"/>
      <c r="B753" s="130" t="s">
        <v>794</v>
      </c>
      <c r="C753" s="71">
        <v>5</v>
      </c>
      <c r="D753" s="71">
        <v>0</v>
      </c>
      <c r="E753" s="71">
        <v>5</v>
      </c>
      <c r="F753" s="126">
        <f t="shared" si="8"/>
        <v>1</v>
      </c>
      <c r="G753" s="126">
        <f t="shared" si="9"/>
        <v>0</v>
      </c>
      <c r="H753" s="127">
        <v>2130310</v>
      </c>
    </row>
    <row r="754" customHeight="1" spans="1:8">
      <c r="A754" s="101"/>
      <c r="B754" s="130" t="s">
        <v>795</v>
      </c>
      <c r="C754" s="71">
        <v>40</v>
      </c>
      <c r="D754" s="71">
        <v>0</v>
      </c>
      <c r="E754" s="71">
        <v>17</v>
      </c>
      <c r="F754" s="126">
        <f t="shared" si="8"/>
        <v>0.425</v>
      </c>
      <c r="G754" s="126">
        <f t="shared" si="9"/>
        <v>0</v>
      </c>
      <c r="H754" s="127">
        <v>2130311</v>
      </c>
    </row>
    <row r="755" customHeight="1" spans="1:8">
      <c r="A755" s="101"/>
      <c r="B755" s="130" t="s">
        <v>796</v>
      </c>
      <c r="C755" s="71"/>
      <c r="D755" s="71">
        <v>0</v>
      </c>
      <c r="E755" s="71">
        <v>0</v>
      </c>
      <c r="F755" s="126">
        <f t="shared" si="8"/>
        <v>0</v>
      </c>
      <c r="G755" s="126">
        <f t="shared" si="9"/>
        <v>0</v>
      </c>
      <c r="H755" s="127">
        <v>2130312</v>
      </c>
    </row>
    <row r="756" customHeight="1" spans="1:8">
      <c r="A756" s="101"/>
      <c r="B756" s="130" t="s">
        <v>797</v>
      </c>
      <c r="C756" s="71"/>
      <c r="D756" s="71">
        <v>0</v>
      </c>
      <c r="E756" s="71">
        <v>0</v>
      </c>
      <c r="F756" s="126">
        <f t="shared" si="8"/>
        <v>0</v>
      </c>
      <c r="G756" s="126">
        <f t="shared" si="9"/>
        <v>0</v>
      </c>
      <c r="H756" s="127">
        <v>2130313</v>
      </c>
    </row>
    <row r="757" customHeight="1" spans="1:8">
      <c r="A757" s="101"/>
      <c r="B757" s="130" t="s">
        <v>798</v>
      </c>
      <c r="C757" s="71">
        <v>5</v>
      </c>
      <c r="D757" s="71">
        <v>5</v>
      </c>
      <c r="E757" s="71">
        <v>55</v>
      </c>
      <c r="F757" s="126">
        <f t="shared" si="8"/>
        <v>11</v>
      </c>
      <c r="G757" s="126">
        <f t="shared" si="9"/>
        <v>11</v>
      </c>
      <c r="H757" s="127">
        <v>2130314</v>
      </c>
    </row>
    <row r="758" customHeight="1" spans="1:8">
      <c r="A758" s="101"/>
      <c r="B758" s="130" t="s">
        <v>799</v>
      </c>
      <c r="C758" s="71">
        <v>75</v>
      </c>
      <c r="D758" s="71">
        <v>75</v>
      </c>
      <c r="E758" s="71">
        <v>135</v>
      </c>
      <c r="F758" s="126">
        <f t="shared" si="8"/>
        <v>1.8</v>
      </c>
      <c r="G758" s="126">
        <f t="shared" si="9"/>
        <v>1.8</v>
      </c>
      <c r="H758" s="127">
        <v>2130315</v>
      </c>
    </row>
    <row r="759" customHeight="1" spans="1:8">
      <c r="A759" s="101"/>
      <c r="B759" s="130" t="s">
        <v>800</v>
      </c>
      <c r="C759" s="71">
        <v>254</v>
      </c>
      <c r="D759" s="71">
        <v>72</v>
      </c>
      <c r="E759" s="71">
        <v>92</v>
      </c>
      <c r="F759" s="126">
        <f t="shared" si="8"/>
        <v>0.362204724409449</v>
      </c>
      <c r="G759" s="126">
        <f t="shared" si="9"/>
        <v>1.27777777777778</v>
      </c>
      <c r="H759" s="127">
        <v>2130316</v>
      </c>
    </row>
    <row r="760" customHeight="1" spans="1:8">
      <c r="A760" s="101"/>
      <c r="B760" s="130" t="s">
        <v>801</v>
      </c>
      <c r="C760" s="71"/>
      <c r="D760" s="71">
        <v>0</v>
      </c>
      <c r="E760" s="71">
        <v>0</v>
      </c>
      <c r="F760" s="126">
        <f t="shared" si="8"/>
        <v>0</v>
      </c>
      <c r="G760" s="126">
        <f t="shared" si="9"/>
        <v>0</v>
      </c>
      <c r="H760" s="127">
        <v>2130317</v>
      </c>
    </row>
    <row r="761" customHeight="1" spans="1:8">
      <c r="A761" s="101"/>
      <c r="B761" s="130" t="s">
        <v>802</v>
      </c>
      <c r="C761" s="71"/>
      <c r="D761" s="71">
        <v>0</v>
      </c>
      <c r="E761" s="71">
        <v>0</v>
      </c>
      <c r="F761" s="126">
        <f t="shared" si="8"/>
        <v>0</v>
      </c>
      <c r="G761" s="126">
        <f t="shared" si="9"/>
        <v>0</v>
      </c>
      <c r="H761" s="127">
        <v>2130318</v>
      </c>
    </row>
    <row r="762" customHeight="1" spans="1:8">
      <c r="A762" s="101"/>
      <c r="B762" s="130" t="s">
        <v>803</v>
      </c>
      <c r="C762" s="71">
        <v>4694</v>
      </c>
      <c r="D762" s="71">
        <v>938</v>
      </c>
      <c r="E762" s="71">
        <v>459</v>
      </c>
      <c r="F762" s="126">
        <f t="shared" si="8"/>
        <v>0.0977844056242011</v>
      </c>
      <c r="G762" s="126">
        <f t="shared" si="9"/>
        <v>0.489339019189765</v>
      </c>
      <c r="H762" s="127">
        <v>2130319</v>
      </c>
    </row>
    <row r="763" customHeight="1" spans="1:8">
      <c r="A763" s="101"/>
      <c r="B763" s="130" t="s">
        <v>804</v>
      </c>
      <c r="C763" s="71">
        <v>170</v>
      </c>
      <c r="D763" s="71">
        <v>124</v>
      </c>
      <c r="E763" s="71">
        <v>5</v>
      </c>
      <c r="F763" s="126">
        <f t="shared" si="8"/>
        <v>0.0294117647058824</v>
      </c>
      <c r="G763" s="126">
        <f t="shared" si="9"/>
        <v>0.0403225806451613</v>
      </c>
      <c r="H763" s="127">
        <v>2130321</v>
      </c>
    </row>
    <row r="764" customHeight="1" spans="1:8">
      <c r="A764" s="101"/>
      <c r="B764" s="130" t="s">
        <v>805</v>
      </c>
      <c r="C764" s="71"/>
      <c r="D764" s="71">
        <v>0</v>
      </c>
      <c r="E764" s="71">
        <v>0</v>
      </c>
      <c r="F764" s="126">
        <f t="shared" si="8"/>
        <v>0</v>
      </c>
      <c r="G764" s="126">
        <f t="shared" si="9"/>
        <v>0</v>
      </c>
      <c r="H764" s="127">
        <v>2130322</v>
      </c>
    </row>
    <row r="765" customHeight="1" spans="1:8">
      <c r="A765" s="101"/>
      <c r="B765" s="130" t="s">
        <v>781</v>
      </c>
      <c r="C765" s="71">
        <v>27</v>
      </c>
      <c r="D765" s="71">
        <v>27</v>
      </c>
      <c r="E765" s="71">
        <v>0</v>
      </c>
      <c r="F765" s="126">
        <f t="shared" si="8"/>
        <v>0</v>
      </c>
      <c r="G765" s="126">
        <f t="shared" si="9"/>
        <v>0</v>
      </c>
      <c r="H765" s="127">
        <v>2130333</v>
      </c>
    </row>
    <row r="766" customHeight="1" spans="1:8">
      <c r="A766" s="101"/>
      <c r="B766" s="130" t="s">
        <v>806</v>
      </c>
      <c r="C766" s="71"/>
      <c r="D766" s="71">
        <v>0</v>
      </c>
      <c r="E766" s="71">
        <v>0</v>
      </c>
      <c r="F766" s="126">
        <f t="shared" si="8"/>
        <v>0</v>
      </c>
      <c r="G766" s="126">
        <f t="shared" si="9"/>
        <v>0</v>
      </c>
      <c r="H766" s="127">
        <v>2130334</v>
      </c>
    </row>
    <row r="767" customHeight="1" spans="1:8">
      <c r="A767" s="101"/>
      <c r="B767" s="130" t="s">
        <v>807</v>
      </c>
      <c r="C767" s="71">
        <v>30</v>
      </c>
      <c r="D767" s="71">
        <v>80</v>
      </c>
      <c r="E767" s="71">
        <v>18</v>
      </c>
      <c r="F767" s="126">
        <f t="shared" si="8"/>
        <v>0.6</v>
      </c>
      <c r="G767" s="126">
        <f t="shared" si="9"/>
        <v>0.225</v>
      </c>
      <c r="H767" s="127">
        <v>2130335</v>
      </c>
    </row>
    <row r="768" customHeight="1" spans="1:8">
      <c r="A768" s="101"/>
      <c r="B768" s="130" t="s">
        <v>808</v>
      </c>
      <c r="C768" s="71"/>
      <c r="D768" s="71">
        <v>0</v>
      </c>
      <c r="E768" s="71">
        <v>0</v>
      </c>
      <c r="F768" s="126">
        <f t="shared" si="8"/>
        <v>0</v>
      </c>
      <c r="G768" s="126">
        <f t="shared" si="9"/>
        <v>0</v>
      </c>
      <c r="H768" s="127">
        <v>2130336</v>
      </c>
    </row>
    <row r="769" customHeight="1" spans="1:8">
      <c r="A769" s="101"/>
      <c r="B769" s="130" t="s">
        <v>809</v>
      </c>
      <c r="C769" s="71"/>
      <c r="D769" s="71">
        <v>0</v>
      </c>
      <c r="E769" s="71">
        <v>0</v>
      </c>
      <c r="F769" s="126">
        <f t="shared" si="8"/>
        <v>0</v>
      </c>
      <c r="G769" s="126">
        <f t="shared" si="9"/>
        <v>0</v>
      </c>
      <c r="H769" s="127">
        <v>2130337</v>
      </c>
    </row>
    <row r="770" customHeight="1" spans="1:8">
      <c r="A770" s="101"/>
      <c r="B770" s="130" t="s">
        <v>810</v>
      </c>
      <c r="C770" s="71">
        <v>195</v>
      </c>
      <c r="D770" s="71">
        <v>472</v>
      </c>
      <c r="E770" s="71">
        <v>58</v>
      </c>
      <c r="F770" s="126">
        <f t="shared" si="8"/>
        <v>0.297435897435897</v>
      </c>
      <c r="G770" s="126">
        <f t="shared" si="9"/>
        <v>0.122881355932203</v>
      </c>
      <c r="H770" s="127">
        <v>2130399</v>
      </c>
    </row>
    <row r="771" customHeight="1" spans="1:8">
      <c r="A771" s="101"/>
      <c r="B771" s="130" t="s">
        <v>811</v>
      </c>
      <c r="C771" s="71">
        <v>11140</v>
      </c>
      <c r="D771" s="71">
        <v>11401</v>
      </c>
      <c r="E771" s="71">
        <v>17924</v>
      </c>
      <c r="F771" s="126">
        <f t="shared" si="8"/>
        <v>1.60897666068223</v>
      </c>
      <c r="G771" s="126">
        <f t="shared" si="9"/>
        <v>1.57214279449171</v>
      </c>
      <c r="H771" s="127">
        <v>21305</v>
      </c>
    </row>
    <row r="772" customHeight="1" spans="1:8">
      <c r="A772" s="101"/>
      <c r="B772" s="130" t="s">
        <v>213</v>
      </c>
      <c r="C772" s="71">
        <v>146</v>
      </c>
      <c r="D772" s="71">
        <v>144</v>
      </c>
      <c r="E772" s="71">
        <v>148</v>
      </c>
      <c r="F772" s="126">
        <f t="shared" si="8"/>
        <v>1.01369863013699</v>
      </c>
      <c r="G772" s="126">
        <f t="shared" si="9"/>
        <v>1.02777777777778</v>
      </c>
      <c r="H772" s="127">
        <v>2130501</v>
      </c>
    </row>
    <row r="773" customHeight="1" spans="1:8">
      <c r="A773" s="101"/>
      <c r="B773" s="130" t="s">
        <v>214</v>
      </c>
      <c r="C773" s="71"/>
      <c r="D773" s="71">
        <v>0</v>
      </c>
      <c r="E773" s="71">
        <v>0</v>
      </c>
      <c r="F773" s="126">
        <f t="shared" si="8"/>
        <v>0</v>
      </c>
      <c r="G773" s="126">
        <f t="shared" si="9"/>
        <v>0</v>
      </c>
      <c r="H773" s="127">
        <v>2130502</v>
      </c>
    </row>
    <row r="774" customHeight="1" spans="1:8">
      <c r="A774" s="101"/>
      <c r="B774" s="130" t="s">
        <v>215</v>
      </c>
      <c r="C774" s="71"/>
      <c r="D774" s="71">
        <v>0</v>
      </c>
      <c r="E774" s="71">
        <v>0</v>
      </c>
      <c r="F774" s="126">
        <f t="shared" si="8"/>
        <v>0</v>
      </c>
      <c r="G774" s="126">
        <f t="shared" si="9"/>
        <v>0</v>
      </c>
      <c r="H774" s="127">
        <v>2130503</v>
      </c>
    </row>
    <row r="775" customHeight="1" spans="1:8">
      <c r="A775" s="101"/>
      <c r="B775" s="130" t="s">
        <v>812</v>
      </c>
      <c r="C775" s="71">
        <v>4189</v>
      </c>
      <c r="D775" s="71">
        <v>2355</v>
      </c>
      <c r="E775" s="71">
        <v>3144</v>
      </c>
      <c r="F775" s="126">
        <f t="shared" si="8"/>
        <v>0.750537121031272</v>
      </c>
      <c r="G775" s="126">
        <f t="shared" si="9"/>
        <v>1.33503184713376</v>
      </c>
      <c r="H775" s="127">
        <v>2130504</v>
      </c>
    </row>
    <row r="776" customHeight="1" spans="1:8">
      <c r="A776" s="101"/>
      <c r="B776" s="130" t="s">
        <v>813</v>
      </c>
      <c r="C776" s="71">
        <v>3167</v>
      </c>
      <c r="D776" s="71">
        <v>3057</v>
      </c>
      <c r="E776" s="71">
        <v>11135</v>
      </c>
      <c r="F776" s="126">
        <f t="shared" si="8"/>
        <v>3.51594568992738</v>
      </c>
      <c r="G776" s="126">
        <f t="shared" si="9"/>
        <v>3.64245992803402</v>
      </c>
      <c r="H776" s="127">
        <v>2130505</v>
      </c>
    </row>
    <row r="777" customHeight="1" spans="1:8">
      <c r="A777" s="101"/>
      <c r="B777" s="130" t="s">
        <v>814</v>
      </c>
      <c r="C777" s="71">
        <v>200</v>
      </c>
      <c r="D777" s="71">
        <v>0</v>
      </c>
      <c r="E777" s="71">
        <v>73</v>
      </c>
      <c r="F777" s="126">
        <f t="shared" si="8"/>
        <v>0.365</v>
      </c>
      <c r="G777" s="126">
        <f t="shared" si="9"/>
        <v>0</v>
      </c>
      <c r="H777" s="127">
        <v>2130506</v>
      </c>
    </row>
    <row r="778" customHeight="1" spans="1:8">
      <c r="A778" s="101"/>
      <c r="B778" s="130" t="s">
        <v>815</v>
      </c>
      <c r="C778" s="71"/>
      <c r="D778" s="71">
        <v>0</v>
      </c>
      <c r="E778" s="71">
        <v>0</v>
      </c>
      <c r="F778" s="126">
        <f t="shared" si="8"/>
        <v>0</v>
      </c>
      <c r="G778" s="126">
        <f t="shared" si="9"/>
        <v>0</v>
      </c>
      <c r="H778" s="127">
        <v>2130507</v>
      </c>
    </row>
    <row r="779" customHeight="1" spans="1:8">
      <c r="A779" s="101"/>
      <c r="B779" s="130" t="s">
        <v>816</v>
      </c>
      <c r="C779" s="71"/>
      <c r="D779" s="71">
        <v>0</v>
      </c>
      <c r="E779" s="71">
        <v>0</v>
      </c>
      <c r="F779" s="126">
        <f t="shared" si="8"/>
        <v>0</v>
      </c>
      <c r="G779" s="126">
        <f t="shared" si="9"/>
        <v>0</v>
      </c>
      <c r="H779" s="127">
        <v>2130508</v>
      </c>
    </row>
    <row r="780" customHeight="1" spans="1:8">
      <c r="A780" s="101"/>
      <c r="B780" s="130" t="s">
        <v>222</v>
      </c>
      <c r="C780" s="71">
        <v>101</v>
      </c>
      <c r="D780" s="71">
        <v>102</v>
      </c>
      <c r="E780" s="71">
        <v>103</v>
      </c>
      <c r="F780" s="126">
        <f t="shared" si="8"/>
        <v>1.01980198019802</v>
      </c>
      <c r="G780" s="126">
        <f t="shared" si="9"/>
        <v>1.00980392156863</v>
      </c>
      <c r="H780" s="127">
        <v>2130550</v>
      </c>
    </row>
    <row r="781" customHeight="1" spans="1:8">
      <c r="A781" s="101"/>
      <c r="B781" s="130" t="s">
        <v>817</v>
      </c>
      <c r="C781" s="71">
        <v>3337</v>
      </c>
      <c r="D781" s="71">
        <v>5743</v>
      </c>
      <c r="E781" s="71">
        <v>3321</v>
      </c>
      <c r="F781" s="126">
        <f t="shared" si="8"/>
        <v>0.995205274198382</v>
      </c>
      <c r="G781" s="126">
        <f t="shared" si="9"/>
        <v>0.57826919728365</v>
      </c>
      <c r="H781" s="127">
        <v>2130599</v>
      </c>
    </row>
    <row r="782" customHeight="1" spans="1:8">
      <c r="A782" s="101"/>
      <c r="B782" s="130" t="s">
        <v>818</v>
      </c>
      <c r="C782" s="71">
        <v>0</v>
      </c>
      <c r="D782" s="71">
        <v>0</v>
      </c>
      <c r="E782" s="71">
        <v>0</v>
      </c>
      <c r="F782" s="126">
        <f t="shared" si="8"/>
        <v>0</v>
      </c>
      <c r="G782" s="126">
        <f t="shared" si="9"/>
        <v>0</v>
      </c>
      <c r="H782" s="127">
        <v>21307</v>
      </c>
    </row>
    <row r="783" customHeight="1" spans="1:8">
      <c r="A783" s="101"/>
      <c r="B783" s="130" t="s">
        <v>819</v>
      </c>
      <c r="C783" s="71">
        <v>0</v>
      </c>
      <c r="D783" s="71">
        <v>0</v>
      </c>
      <c r="E783" s="71">
        <v>0</v>
      </c>
      <c r="F783" s="126">
        <f t="shared" si="8"/>
        <v>0</v>
      </c>
      <c r="G783" s="126">
        <f t="shared" si="9"/>
        <v>0</v>
      </c>
      <c r="H783" s="127">
        <v>2130701</v>
      </c>
    </row>
    <row r="784" customHeight="1" spans="1:8">
      <c r="A784" s="101"/>
      <c r="B784" s="130" t="s">
        <v>820</v>
      </c>
      <c r="C784" s="71">
        <v>0</v>
      </c>
      <c r="D784" s="71">
        <v>0</v>
      </c>
      <c r="E784" s="71">
        <v>0</v>
      </c>
      <c r="F784" s="126">
        <f t="shared" si="8"/>
        <v>0</v>
      </c>
      <c r="G784" s="126">
        <f t="shared" si="9"/>
        <v>0</v>
      </c>
      <c r="H784" s="127">
        <v>2130704</v>
      </c>
    </row>
    <row r="785" customHeight="1" spans="1:8">
      <c r="A785" s="101"/>
      <c r="B785" s="130" t="s">
        <v>821</v>
      </c>
      <c r="C785" s="71">
        <v>0</v>
      </c>
      <c r="D785" s="71">
        <v>0</v>
      </c>
      <c r="E785" s="71">
        <v>0</v>
      </c>
      <c r="F785" s="126">
        <f t="shared" si="8"/>
        <v>0</v>
      </c>
      <c r="G785" s="126">
        <f t="shared" si="9"/>
        <v>0</v>
      </c>
      <c r="H785" s="127">
        <v>2130705</v>
      </c>
    </row>
    <row r="786" customHeight="1" spans="1:8">
      <c r="A786" s="101"/>
      <c r="B786" s="130" t="s">
        <v>822</v>
      </c>
      <c r="C786" s="71">
        <v>0</v>
      </c>
      <c r="D786" s="71">
        <v>0</v>
      </c>
      <c r="E786" s="71">
        <v>0</v>
      </c>
      <c r="F786" s="126">
        <f t="shared" si="8"/>
        <v>0</v>
      </c>
      <c r="G786" s="126">
        <f t="shared" si="9"/>
        <v>0</v>
      </c>
      <c r="H786" s="127">
        <v>2130706</v>
      </c>
    </row>
    <row r="787" customHeight="1" spans="1:8">
      <c r="A787" s="101"/>
      <c r="B787" s="130" t="s">
        <v>823</v>
      </c>
      <c r="C787" s="71">
        <v>0</v>
      </c>
      <c r="D787" s="71">
        <v>0</v>
      </c>
      <c r="E787" s="71">
        <v>0</v>
      </c>
      <c r="F787" s="126">
        <f t="shared" si="8"/>
        <v>0</v>
      </c>
      <c r="G787" s="126">
        <f t="shared" si="9"/>
        <v>0</v>
      </c>
      <c r="H787" s="127">
        <v>2130707</v>
      </c>
    </row>
    <row r="788" customHeight="1" spans="1:8">
      <c r="A788" s="101"/>
      <c r="B788" s="130" t="s">
        <v>824</v>
      </c>
      <c r="C788" s="71">
        <v>0</v>
      </c>
      <c r="D788" s="71">
        <v>0</v>
      </c>
      <c r="E788" s="71">
        <v>0</v>
      </c>
      <c r="F788" s="126">
        <f t="shared" si="8"/>
        <v>0</v>
      </c>
      <c r="G788" s="126">
        <f t="shared" si="9"/>
        <v>0</v>
      </c>
      <c r="H788" s="127">
        <v>2130799</v>
      </c>
    </row>
    <row r="789" customHeight="1" spans="1:8">
      <c r="A789" s="101"/>
      <c r="B789" s="130" t="s">
        <v>825</v>
      </c>
      <c r="C789" s="71">
        <v>2806</v>
      </c>
      <c r="D789" s="71">
        <v>2669</v>
      </c>
      <c r="E789" s="71">
        <v>2428</v>
      </c>
      <c r="F789" s="126">
        <f t="shared" si="8"/>
        <v>0.865288667141839</v>
      </c>
      <c r="G789" s="126">
        <f t="shared" si="9"/>
        <v>0.909704008992132</v>
      </c>
      <c r="H789" s="127">
        <v>21308</v>
      </c>
    </row>
    <row r="790" customHeight="1" spans="1:8">
      <c r="A790" s="101"/>
      <c r="B790" s="130" t="s">
        <v>826</v>
      </c>
      <c r="C790" s="71"/>
      <c r="D790" s="71">
        <v>0</v>
      </c>
      <c r="E790" s="71">
        <v>0</v>
      </c>
      <c r="F790" s="126">
        <f t="shared" si="8"/>
        <v>0</v>
      </c>
      <c r="G790" s="126">
        <f t="shared" si="9"/>
        <v>0</v>
      </c>
      <c r="H790" s="127">
        <v>2130801</v>
      </c>
    </row>
    <row r="791" customHeight="1" spans="1:8">
      <c r="A791" s="101"/>
      <c r="B791" s="130" t="s">
        <v>827</v>
      </c>
      <c r="C791" s="71">
        <v>919</v>
      </c>
      <c r="D791" s="71">
        <v>823</v>
      </c>
      <c r="E791" s="71">
        <v>529</v>
      </c>
      <c r="F791" s="126">
        <f t="shared" si="8"/>
        <v>0.575625680087051</v>
      </c>
      <c r="G791" s="126">
        <f t="shared" si="9"/>
        <v>0.64277035236938</v>
      </c>
      <c r="H791" s="127">
        <v>2130803</v>
      </c>
    </row>
    <row r="792" customHeight="1" spans="1:8">
      <c r="A792" s="101"/>
      <c r="B792" s="130" t="s">
        <v>828</v>
      </c>
      <c r="C792" s="71">
        <v>1887</v>
      </c>
      <c r="D792" s="71">
        <v>1813</v>
      </c>
      <c r="E792" s="71">
        <v>1889</v>
      </c>
      <c r="F792" s="126">
        <f t="shared" si="8"/>
        <v>1.00105988341282</v>
      </c>
      <c r="G792" s="126">
        <f t="shared" si="9"/>
        <v>1.0419194704909</v>
      </c>
      <c r="H792" s="127">
        <v>2130804</v>
      </c>
    </row>
    <row r="793" customHeight="1" spans="1:8">
      <c r="A793" s="101"/>
      <c r="B793" s="130" t="s">
        <v>829</v>
      </c>
      <c r="C793" s="71"/>
      <c r="D793" s="71">
        <v>0</v>
      </c>
      <c r="E793" s="71">
        <v>0</v>
      </c>
      <c r="F793" s="126">
        <f t="shared" si="8"/>
        <v>0</v>
      </c>
      <c r="G793" s="126">
        <f t="shared" si="9"/>
        <v>0</v>
      </c>
      <c r="H793" s="127">
        <v>2130805</v>
      </c>
    </row>
    <row r="794" customHeight="1" spans="1:8">
      <c r="A794" s="101"/>
      <c r="B794" s="130" t="s">
        <v>830</v>
      </c>
      <c r="C794" s="71"/>
      <c r="D794" s="71">
        <v>33</v>
      </c>
      <c r="E794" s="71">
        <v>10</v>
      </c>
      <c r="F794" s="126">
        <f t="shared" si="8"/>
        <v>0</v>
      </c>
      <c r="G794" s="126">
        <f t="shared" si="9"/>
        <v>0.303030303030303</v>
      </c>
      <c r="H794" s="127">
        <v>2130899</v>
      </c>
    </row>
    <row r="795" customHeight="1" spans="1:8">
      <c r="A795" s="101"/>
      <c r="B795" s="130" t="s">
        <v>831</v>
      </c>
      <c r="C795" s="71">
        <v>0</v>
      </c>
      <c r="D795" s="71">
        <v>0</v>
      </c>
      <c r="E795" s="71">
        <v>0</v>
      </c>
      <c r="F795" s="126">
        <f t="shared" si="8"/>
        <v>0</v>
      </c>
      <c r="G795" s="126">
        <f t="shared" si="9"/>
        <v>0</v>
      </c>
      <c r="H795" s="127">
        <v>21309</v>
      </c>
    </row>
    <row r="796" customHeight="1" spans="1:8">
      <c r="A796" s="101"/>
      <c r="B796" s="130" t="s">
        <v>832</v>
      </c>
      <c r="C796" s="71">
        <v>0</v>
      </c>
      <c r="D796" s="71">
        <v>0</v>
      </c>
      <c r="E796" s="71">
        <v>0</v>
      </c>
      <c r="F796" s="126">
        <f t="shared" si="8"/>
        <v>0</v>
      </c>
      <c r="G796" s="126">
        <f t="shared" si="9"/>
        <v>0</v>
      </c>
      <c r="H796" s="127">
        <v>2130901</v>
      </c>
    </row>
    <row r="797" customHeight="1" spans="1:8">
      <c r="A797" s="101"/>
      <c r="B797" s="130" t="s">
        <v>833</v>
      </c>
      <c r="C797" s="71">
        <v>0</v>
      </c>
      <c r="D797" s="71">
        <v>0</v>
      </c>
      <c r="E797" s="71">
        <v>0</v>
      </c>
      <c r="F797" s="126">
        <f t="shared" si="8"/>
        <v>0</v>
      </c>
      <c r="G797" s="126">
        <f t="shared" si="9"/>
        <v>0</v>
      </c>
      <c r="H797" s="127">
        <v>2130999</v>
      </c>
    </row>
    <row r="798" customHeight="1" spans="1:8">
      <c r="A798" s="101"/>
      <c r="B798" s="130" t="s">
        <v>834</v>
      </c>
      <c r="C798" s="71">
        <v>140</v>
      </c>
      <c r="D798" s="71">
        <v>0</v>
      </c>
      <c r="E798" s="71">
        <v>74</v>
      </c>
      <c r="F798" s="126">
        <f t="shared" si="8"/>
        <v>0.528571428571429</v>
      </c>
      <c r="G798" s="126">
        <f t="shared" si="9"/>
        <v>0</v>
      </c>
      <c r="H798" s="127">
        <v>21399</v>
      </c>
    </row>
    <row r="799" customHeight="1" spans="1:8">
      <c r="A799" s="101"/>
      <c r="B799" s="130" t="s">
        <v>835</v>
      </c>
      <c r="C799" s="71">
        <v>0</v>
      </c>
      <c r="D799" s="71">
        <v>0</v>
      </c>
      <c r="E799" s="71">
        <v>0</v>
      </c>
      <c r="F799" s="126">
        <f t="shared" si="8"/>
        <v>0</v>
      </c>
      <c r="G799" s="126">
        <f t="shared" si="9"/>
        <v>0</v>
      </c>
      <c r="H799" s="127">
        <v>2139901</v>
      </c>
    </row>
    <row r="800" customHeight="1" spans="1:8">
      <c r="A800" s="101"/>
      <c r="B800" s="130" t="s">
        <v>836</v>
      </c>
      <c r="C800" s="158">
        <v>140</v>
      </c>
      <c r="D800" s="71">
        <v>0</v>
      </c>
      <c r="E800" s="71">
        <v>74</v>
      </c>
      <c r="F800" s="126">
        <f t="shared" si="8"/>
        <v>0.528571428571429</v>
      </c>
      <c r="G800" s="126">
        <f t="shared" si="9"/>
        <v>0</v>
      </c>
      <c r="H800" s="127">
        <v>2139999</v>
      </c>
    </row>
    <row r="801" customHeight="1" spans="1:8">
      <c r="A801" s="84" t="s">
        <v>837</v>
      </c>
      <c r="B801" s="130" t="s">
        <v>172</v>
      </c>
      <c r="C801" s="71">
        <v>10743</v>
      </c>
      <c r="D801" s="71">
        <v>14514</v>
      </c>
      <c r="E801" s="71">
        <v>17224</v>
      </c>
      <c r="F801" s="126">
        <f t="shared" si="8"/>
        <v>1.60327655217351</v>
      </c>
      <c r="G801" s="126">
        <f t="shared" si="9"/>
        <v>1.1867162739424</v>
      </c>
      <c r="H801" s="127">
        <v>214</v>
      </c>
    </row>
    <row r="802" customHeight="1" spans="1:8">
      <c r="A802" s="101"/>
      <c r="B802" s="130" t="s">
        <v>838</v>
      </c>
      <c r="C802" s="71">
        <v>4814</v>
      </c>
      <c r="D802" s="71">
        <v>4938</v>
      </c>
      <c r="E802" s="71">
        <v>10241</v>
      </c>
      <c r="F802" s="126">
        <f t="shared" si="8"/>
        <v>2.12733693394267</v>
      </c>
      <c r="G802" s="126">
        <f t="shared" si="9"/>
        <v>2.0739165654111</v>
      </c>
      <c r="H802" s="127">
        <v>21401</v>
      </c>
    </row>
    <row r="803" customHeight="1" spans="1:8">
      <c r="A803" s="101"/>
      <c r="B803" s="130" t="s">
        <v>213</v>
      </c>
      <c r="C803" s="71">
        <v>473</v>
      </c>
      <c r="D803" s="71">
        <v>495</v>
      </c>
      <c r="E803" s="71">
        <v>451</v>
      </c>
      <c r="F803" s="126">
        <f t="shared" si="8"/>
        <v>0.953488372093023</v>
      </c>
      <c r="G803" s="126">
        <f t="shared" si="9"/>
        <v>0.911111111111111</v>
      </c>
      <c r="H803" s="127">
        <v>2140101</v>
      </c>
    </row>
    <row r="804" customHeight="1" spans="1:8">
      <c r="A804" s="101"/>
      <c r="B804" s="130" t="s">
        <v>214</v>
      </c>
      <c r="C804" s="71"/>
      <c r="D804" s="71">
        <v>0</v>
      </c>
      <c r="E804" s="71">
        <v>0</v>
      </c>
      <c r="F804" s="126">
        <f t="shared" si="8"/>
        <v>0</v>
      </c>
      <c r="G804" s="126">
        <f t="shared" si="9"/>
        <v>0</v>
      </c>
      <c r="H804" s="127">
        <v>2140102</v>
      </c>
    </row>
    <row r="805" customHeight="1" spans="1:8">
      <c r="A805" s="101"/>
      <c r="B805" s="130" t="s">
        <v>215</v>
      </c>
      <c r="C805" s="71"/>
      <c r="D805" s="71">
        <v>0</v>
      </c>
      <c r="E805" s="71">
        <v>0</v>
      </c>
      <c r="F805" s="126">
        <f t="shared" si="8"/>
        <v>0</v>
      </c>
      <c r="G805" s="126">
        <f t="shared" si="9"/>
        <v>0</v>
      </c>
      <c r="H805" s="127">
        <v>2140103</v>
      </c>
    </row>
    <row r="806" customHeight="1" spans="1:8">
      <c r="A806" s="101"/>
      <c r="B806" s="130" t="s">
        <v>839</v>
      </c>
      <c r="C806" s="71">
        <v>600</v>
      </c>
      <c r="D806" s="71">
        <v>3022</v>
      </c>
      <c r="E806" s="71">
        <v>7225</v>
      </c>
      <c r="F806" s="126">
        <f t="shared" si="8"/>
        <v>12.0416666666667</v>
      </c>
      <c r="G806" s="126">
        <f t="shared" si="9"/>
        <v>2.39080079417604</v>
      </c>
      <c r="H806" s="127">
        <v>2140104</v>
      </c>
    </row>
    <row r="807" customHeight="1" spans="1:8">
      <c r="A807" s="101"/>
      <c r="B807" s="130" t="s">
        <v>840</v>
      </c>
      <c r="C807" s="71">
        <v>3670</v>
      </c>
      <c r="D807" s="71">
        <v>920</v>
      </c>
      <c r="E807" s="71">
        <v>2383</v>
      </c>
      <c r="F807" s="126">
        <f t="shared" si="8"/>
        <v>0.649318801089918</v>
      </c>
      <c r="G807" s="126">
        <f t="shared" si="9"/>
        <v>2.59021739130435</v>
      </c>
      <c r="H807" s="127">
        <v>2140106</v>
      </c>
    </row>
    <row r="808" customHeight="1" spans="1:8">
      <c r="A808" s="101"/>
      <c r="B808" s="130" t="s">
        <v>841</v>
      </c>
      <c r="C808" s="71"/>
      <c r="D808" s="71">
        <v>0</v>
      </c>
      <c r="E808" s="71">
        <v>0</v>
      </c>
      <c r="F808" s="126">
        <f t="shared" si="8"/>
        <v>0</v>
      </c>
      <c r="G808" s="126">
        <f t="shared" si="9"/>
        <v>0</v>
      </c>
      <c r="H808" s="127">
        <v>2140109</v>
      </c>
    </row>
    <row r="809" customHeight="1" spans="1:8">
      <c r="A809" s="101"/>
      <c r="B809" s="130" t="s">
        <v>842</v>
      </c>
      <c r="C809" s="71">
        <v>7</v>
      </c>
      <c r="D809" s="71">
        <v>2</v>
      </c>
      <c r="E809" s="71">
        <v>6</v>
      </c>
      <c r="F809" s="126">
        <f t="shared" si="8"/>
        <v>0.857142857142857</v>
      </c>
      <c r="G809" s="126">
        <f t="shared" si="9"/>
        <v>3</v>
      </c>
      <c r="H809" s="127">
        <v>2140110</v>
      </c>
    </row>
    <row r="810" customHeight="1" spans="1:8">
      <c r="A810" s="101"/>
      <c r="B810" s="130" t="s">
        <v>843</v>
      </c>
      <c r="C810" s="71"/>
      <c r="D810" s="71">
        <v>0</v>
      </c>
      <c r="E810" s="71">
        <v>0</v>
      </c>
      <c r="F810" s="126">
        <f t="shared" si="8"/>
        <v>0</v>
      </c>
      <c r="G810" s="126">
        <f t="shared" si="9"/>
        <v>0</v>
      </c>
      <c r="H810" s="127">
        <v>2140111</v>
      </c>
    </row>
    <row r="811" customHeight="1" spans="1:8">
      <c r="A811" s="101"/>
      <c r="B811" s="130" t="s">
        <v>844</v>
      </c>
      <c r="C811" s="71"/>
      <c r="D811" s="71">
        <v>0</v>
      </c>
      <c r="E811" s="71">
        <v>0</v>
      </c>
      <c r="F811" s="126">
        <f t="shared" si="8"/>
        <v>0</v>
      </c>
      <c r="G811" s="126">
        <f t="shared" si="9"/>
        <v>0</v>
      </c>
      <c r="H811" s="127">
        <v>2140112</v>
      </c>
    </row>
    <row r="812" customHeight="1" spans="1:8">
      <c r="A812" s="101"/>
      <c r="B812" s="130" t="s">
        <v>845</v>
      </c>
      <c r="C812" s="71"/>
      <c r="D812" s="71">
        <v>0</v>
      </c>
      <c r="E812" s="71">
        <v>0</v>
      </c>
      <c r="F812" s="126">
        <f t="shared" si="8"/>
        <v>0</v>
      </c>
      <c r="G812" s="126">
        <f t="shared" si="9"/>
        <v>0</v>
      </c>
      <c r="H812" s="127">
        <v>2140114</v>
      </c>
    </row>
    <row r="813" customHeight="1" spans="1:8">
      <c r="A813" s="101"/>
      <c r="B813" s="130" t="s">
        <v>846</v>
      </c>
      <c r="C813" s="71"/>
      <c r="D813" s="71">
        <v>0</v>
      </c>
      <c r="E813" s="71">
        <v>0</v>
      </c>
      <c r="F813" s="126">
        <f t="shared" si="8"/>
        <v>0</v>
      </c>
      <c r="G813" s="126">
        <f t="shared" si="9"/>
        <v>0</v>
      </c>
      <c r="H813" s="127">
        <v>2140122</v>
      </c>
    </row>
    <row r="814" customHeight="1" spans="1:8">
      <c r="A814" s="101"/>
      <c r="B814" s="130" t="s">
        <v>847</v>
      </c>
      <c r="C814" s="71"/>
      <c r="D814" s="71">
        <v>0</v>
      </c>
      <c r="E814" s="71">
        <v>0</v>
      </c>
      <c r="F814" s="126">
        <f t="shared" si="8"/>
        <v>0</v>
      </c>
      <c r="G814" s="126">
        <f t="shared" si="9"/>
        <v>0</v>
      </c>
      <c r="H814" s="127">
        <v>2140123</v>
      </c>
    </row>
    <row r="815" customHeight="1" spans="1:8">
      <c r="A815" s="101"/>
      <c r="B815" s="130" t="s">
        <v>848</v>
      </c>
      <c r="C815" s="71"/>
      <c r="D815" s="71">
        <v>0</v>
      </c>
      <c r="E815" s="71">
        <v>0</v>
      </c>
      <c r="F815" s="126">
        <f t="shared" si="8"/>
        <v>0</v>
      </c>
      <c r="G815" s="126">
        <f t="shared" si="9"/>
        <v>0</v>
      </c>
      <c r="H815" s="127">
        <v>2140127</v>
      </c>
    </row>
    <row r="816" customHeight="1" spans="1:8">
      <c r="A816" s="101"/>
      <c r="B816" s="130" t="s">
        <v>849</v>
      </c>
      <c r="C816" s="71"/>
      <c r="D816" s="71">
        <v>0</v>
      </c>
      <c r="E816" s="71">
        <v>0</v>
      </c>
      <c r="F816" s="126">
        <f t="shared" si="8"/>
        <v>0</v>
      </c>
      <c r="G816" s="126">
        <f t="shared" si="9"/>
        <v>0</v>
      </c>
      <c r="H816" s="127">
        <v>2140128</v>
      </c>
    </row>
    <row r="817" customHeight="1" spans="1:8">
      <c r="A817" s="101"/>
      <c r="B817" s="130" t="s">
        <v>850</v>
      </c>
      <c r="C817" s="71"/>
      <c r="D817" s="71">
        <v>0</v>
      </c>
      <c r="E817" s="71">
        <v>0</v>
      </c>
      <c r="F817" s="126">
        <f t="shared" si="8"/>
        <v>0</v>
      </c>
      <c r="G817" s="126">
        <f t="shared" si="9"/>
        <v>0</v>
      </c>
      <c r="H817" s="127">
        <v>2140129</v>
      </c>
    </row>
    <row r="818" customHeight="1" spans="1:8">
      <c r="A818" s="101"/>
      <c r="B818" s="130" t="s">
        <v>851</v>
      </c>
      <c r="C818" s="71"/>
      <c r="D818" s="71">
        <v>0</v>
      </c>
      <c r="E818" s="71">
        <v>0</v>
      </c>
      <c r="F818" s="126">
        <f t="shared" si="8"/>
        <v>0</v>
      </c>
      <c r="G818" s="126">
        <f t="shared" si="9"/>
        <v>0</v>
      </c>
      <c r="H818" s="127">
        <v>2140130</v>
      </c>
    </row>
    <row r="819" customHeight="1" spans="1:8">
      <c r="A819" s="101"/>
      <c r="B819" s="130" t="s">
        <v>852</v>
      </c>
      <c r="C819" s="71"/>
      <c r="D819" s="71">
        <v>0</v>
      </c>
      <c r="E819" s="71">
        <v>0</v>
      </c>
      <c r="F819" s="126">
        <f t="shared" si="8"/>
        <v>0</v>
      </c>
      <c r="G819" s="126">
        <f t="shared" si="9"/>
        <v>0</v>
      </c>
      <c r="H819" s="127">
        <v>2140131</v>
      </c>
    </row>
    <row r="820" customHeight="1" spans="1:8">
      <c r="A820" s="101"/>
      <c r="B820" s="130" t="s">
        <v>853</v>
      </c>
      <c r="C820" s="71"/>
      <c r="D820" s="71">
        <v>0</v>
      </c>
      <c r="E820" s="71">
        <v>0</v>
      </c>
      <c r="F820" s="126">
        <f t="shared" si="8"/>
        <v>0</v>
      </c>
      <c r="G820" s="126">
        <f t="shared" si="9"/>
        <v>0</v>
      </c>
      <c r="H820" s="127">
        <v>2140133</v>
      </c>
    </row>
    <row r="821" customHeight="1" spans="1:8">
      <c r="A821" s="101"/>
      <c r="B821" s="130" t="s">
        <v>854</v>
      </c>
      <c r="C821" s="71"/>
      <c r="D821" s="71">
        <v>0</v>
      </c>
      <c r="E821" s="71">
        <v>107</v>
      </c>
      <c r="F821" s="126">
        <f t="shared" si="8"/>
        <v>0</v>
      </c>
      <c r="G821" s="126">
        <f t="shared" si="9"/>
        <v>0</v>
      </c>
      <c r="H821" s="127">
        <v>2140136</v>
      </c>
    </row>
    <row r="822" customHeight="1" spans="1:8">
      <c r="A822" s="101"/>
      <c r="B822" s="130" t="s">
        <v>855</v>
      </c>
      <c r="C822" s="71"/>
      <c r="D822" s="71">
        <v>0</v>
      </c>
      <c r="E822" s="71">
        <v>0</v>
      </c>
      <c r="F822" s="126">
        <f t="shared" si="8"/>
        <v>0</v>
      </c>
      <c r="G822" s="126">
        <f t="shared" si="9"/>
        <v>0</v>
      </c>
      <c r="H822" s="127">
        <v>2140138</v>
      </c>
    </row>
    <row r="823" customHeight="1" spans="1:8">
      <c r="A823" s="101"/>
      <c r="B823" s="130" t="s">
        <v>856</v>
      </c>
      <c r="C823" s="71">
        <v>64</v>
      </c>
      <c r="D823" s="71">
        <v>499</v>
      </c>
      <c r="E823" s="71">
        <v>69</v>
      </c>
      <c r="F823" s="126">
        <f t="shared" si="8"/>
        <v>1.078125</v>
      </c>
      <c r="G823" s="126">
        <f t="shared" si="9"/>
        <v>0.138276553106212</v>
      </c>
      <c r="H823" s="127">
        <v>2140199</v>
      </c>
    </row>
    <row r="824" customHeight="1" spans="1:8">
      <c r="A824" s="101"/>
      <c r="B824" s="130" t="s">
        <v>857</v>
      </c>
      <c r="C824" s="71">
        <v>21</v>
      </c>
      <c r="D824" s="71">
        <v>5260</v>
      </c>
      <c r="E824" s="71">
        <v>18</v>
      </c>
      <c r="F824" s="126">
        <f t="shared" si="8"/>
        <v>0.857142857142857</v>
      </c>
      <c r="G824" s="126">
        <f t="shared" si="9"/>
        <v>0.00342205323193916</v>
      </c>
      <c r="H824" s="127">
        <v>21402</v>
      </c>
    </row>
    <row r="825" customHeight="1" spans="1:8">
      <c r="A825" s="101"/>
      <c r="B825" s="130" t="s">
        <v>213</v>
      </c>
      <c r="C825" s="158">
        <v>21</v>
      </c>
      <c r="D825" s="71">
        <v>0</v>
      </c>
      <c r="E825" s="71">
        <v>18</v>
      </c>
      <c r="F825" s="126">
        <f t="shared" si="8"/>
        <v>0.857142857142857</v>
      </c>
      <c r="G825" s="126">
        <f t="shared" si="9"/>
        <v>0</v>
      </c>
      <c r="H825" s="127">
        <v>2140201</v>
      </c>
    </row>
    <row r="826" customHeight="1" spans="1:8">
      <c r="A826" s="101"/>
      <c r="B826" s="130" t="s">
        <v>214</v>
      </c>
      <c r="C826" s="71">
        <v>0</v>
      </c>
      <c r="D826" s="71">
        <v>0</v>
      </c>
      <c r="E826" s="71">
        <v>0</v>
      </c>
      <c r="F826" s="126">
        <f t="shared" si="8"/>
        <v>0</v>
      </c>
      <c r="G826" s="126">
        <f t="shared" si="9"/>
        <v>0</v>
      </c>
      <c r="H826" s="127">
        <v>2140202</v>
      </c>
    </row>
    <row r="827" customHeight="1" spans="1:8">
      <c r="A827" s="101"/>
      <c r="B827" s="130" t="s">
        <v>215</v>
      </c>
      <c r="C827" s="71">
        <v>0</v>
      </c>
      <c r="D827" s="71">
        <v>0</v>
      </c>
      <c r="E827" s="71">
        <v>0</v>
      </c>
      <c r="F827" s="126">
        <f t="shared" si="8"/>
        <v>0</v>
      </c>
      <c r="G827" s="126">
        <f t="shared" si="9"/>
        <v>0</v>
      </c>
      <c r="H827" s="127">
        <v>2140203</v>
      </c>
    </row>
    <row r="828" customHeight="1" spans="1:8">
      <c r="A828" s="101"/>
      <c r="B828" s="130" t="s">
        <v>858</v>
      </c>
      <c r="C828" s="71">
        <v>0</v>
      </c>
      <c r="D828" s="71">
        <v>5260</v>
      </c>
      <c r="E828" s="71">
        <v>0</v>
      </c>
      <c r="F828" s="126">
        <f t="shared" si="8"/>
        <v>0</v>
      </c>
      <c r="G828" s="126">
        <f t="shared" si="9"/>
        <v>0</v>
      </c>
      <c r="H828" s="127">
        <v>2140204</v>
      </c>
    </row>
    <row r="829" customHeight="1" spans="1:8">
      <c r="A829" s="101"/>
      <c r="B829" s="130" t="s">
        <v>859</v>
      </c>
      <c r="C829" s="71">
        <v>0</v>
      </c>
      <c r="D829" s="71">
        <v>0</v>
      </c>
      <c r="E829" s="71">
        <v>0</v>
      </c>
      <c r="F829" s="126">
        <f t="shared" si="8"/>
        <v>0</v>
      </c>
      <c r="G829" s="126">
        <f t="shared" si="9"/>
        <v>0</v>
      </c>
      <c r="H829" s="127">
        <v>2140205</v>
      </c>
    </row>
    <row r="830" customHeight="1" spans="1:8">
      <c r="A830" s="101"/>
      <c r="B830" s="130" t="s">
        <v>860</v>
      </c>
      <c r="C830" s="71">
        <v>0</v>
      </c>
      <c r="D830" s="71">
        <v>0</v>
      </c>
      <c r="E830" s="71">
        <v>0</v>
      </c>
      <c r="F830" s="126">
        <f t="shared" si="8"/>
        <v>0</v>
      </c>
      <c r="G830" s="126">
        <f t="shared" si="9"/>
        <v>0</v>
      </c>
      <c r="H830" s="127">
        <v>2140206</v>
      </c>
    </row>
    <row r="831" customHeight="1" spans="1:8">
      <c r="A831" s="101"/>
      <c r="B831" s="130" t="s">
        <v>861</v>
      </c>
      <c r="C831" s="71">
        <v>0</v>
      </c>
      <c r="D831" s="71">
        <v>0</v>
      </c>
      <c r="E831" s="71">
        <v>0</v>
      </c>
      <c r="F831" s="126">
        <f t="shared" si="8"/>
        <v>0</v>
      </c>
      <c r="G831" s="126">
        <f t="shared" si="9"/>
        <v>0</v>
      </c>
      <c r="H831" s="127">
        <v>2140207</v>
      </c>
    </row>
    <row r="832" customHeight="1" spans="1:8">
      <c r="A832" s="101"/>
      <c r="B832" s="130" t="s">
        <v>862</v>
      </c>
      <c r="C832" s="71">
        <v>0</v>
      </c>
      <c r="D832" s="71">
        <v>0</v>
      </c>
      <c r="E832" s="71">
        <v>0</v>
      </c>
      <c r="F832" s="126">
        <f t="shared" si="8"/>
        <v>0</v>
      </c>
      <c r="G832" s="126">
        <f t="shared" si="9"/>
        <v>0</v>
      </c>
      <c r="H832" s="127">
        <v>2140208</v>
      </c>
    </row>
    <row r="833" customHeight="1" spans="1:8">
      <c r="A833" s="101"/>
      <c r="B833" s="130" t="s">
        <v>863</v>
      </c>
      <c r="C833" s="71">
        <v>0</v>
      </c>
      <c r="D833" s="71">
        <v>0</v>
      </c>
      <c r="E833" s="71">
        <v>0</v>
      </c>
      <c r="F833" s="126">
        <f t="shared" si="8"/>
        <v>0</v>
      </c>
      <c r="G833" s="126">
        <f t="shared" si="9"/>
        <v>0</v>
      </c>
      <c r="H833" s="127">
        <v>2140299</v>
      </c>
    </row>
    <row r="834" customHeight="1" spans="1:8">
      <c r="A834" s="101"/>
      <c r="B834" s="130" t="s">
        <v>864</v>
      </c>
      <c r="C834" s="71">
        <v>0</v>
      </c>
      <c r="D834" s="71">
        <v>0</v>
      </c>
      <c r="E834" s="71">
        <v>0</v>
      </c>
      <c r="F834" s="126">
        <f t="shared" si="8"/>
        <v>0</v>
      </c>
      <c r="G834" s="126">
        <f t="shared" si="9"/>
        <v>0</v>
      </c>
      <c r="H834" s="127">
        <v>21403</v>
      </c>
    </row>
    <row r="835" customHeight="1" spans="1:8">
      <c r="A835" s="101"/>
      <c r="B835" s="130" t="s">
        <v>213</v>
      </c>
      <c r="C835" s="71">
        <v>0</v>
      </c>
      <c r="D835" s="71">
        <v>0</v>
      </c>
      <c r="E835" s="71">
        <v>0</v>
      </c>
      <c r="F835" s="126">
        <f t="shared" si="8"/>
        <v>0</v>
      </c>
      <c r="G835" s="126">
        <f t="shared" si="9"/>
        <v>0</v>
      </c>
      <c r="H835" s="127">
        <v>2140301</v>
      </c>
    </row>
    <row r="836" customHeight="1" spans="1:8">
      <c r="A836" s="101"/>
      <c r="B836" s="130" t="s">
        <v>214</v>
      </c>
      <c r="C836" s="71">
        <v>0</v>
      </c>
      <c r="D836" s="71">
        <v>0</v>
      </c>
      <c r="E836" s="71">
        <v>0</v>
      </c>
      <c r="F836" s="126">
        <f t="shared" si="8"/>
        <v>0</v>
      </c>
      <c r="G836" s="126">
        <f t="shared" si="9"/>
        <v>0</v>
      </c>
      <c r="H836" s="127">
        <v>2140302</v>
      </c>
    </row>
    <row r="837" customHeight="1" spans="1:8">
      <c r="A837" s="101"/>
      <c r="B837" s="130" t="s">
        <v>215</v>
      </c>
      <c r="C837" s="71">
        <v>0</v>
      </c>
      <c r="D837" s="71">
        <v>0</v>
      </c>
      <c r="E837" s="71">
        <v>0</v>
      </c>
      <c r="F837" s="126">
        <f t="shared" si="8"/>
        <v>0</v>
      </c>
      <c r="G837" s="126">
        <f t="shared" si="9"/>
        <v>0</v>
      </c>
      <c r="H837" s="127">
        <v>2140303</v>
      </c>
    </row>
    <row r="838" customHeight="1" spans="1:8">
      <c r="A838" s="101"/>
      <c r="B838" s="130" t="s">
        <v>865</v>
      </c>
      <c r="C838" s="71">
        <v>0</v>
      </c>
      <c r="D838" s="71">
        <v>0</v>
      </c>
      <c r="E838" s="71">
        <v>0</v>
      </c>
      <c r="F838" s="126">
        <f t="shared" si="8"/>
        <v>0</v>
      </c>
      <c r="G838" s="126">
        <f t="shared" si="9"/>
        <v>0</v>
      </c>
      <c r="H838" s="127">
        <v>2140304</v>
      </c>
    </row>
    <row r="839" customHeight="1" spans="1:8">
      <c r="A839" s="101"/>
      <c r="B839" s="130" t="s">
        <v>866</v>
      </c>
      <c r="C839" s="71">
        <v>0</v>
      </c>
      <c r="D839" s="71">
        <v>0</v>
      </c>
      <c r="E839" s="71">
        <v>0</v>
      </c>
      <c r="F839" s="126">
        <f t="shared" si="8"/>
        <v>0</v>
      </c>
      <c r="G839" s="126">
        <f t="shared" si="9"/>
        <v>0</v>
      </c>
      <c r="H839" s="127">
        <v>2140305</v>
      </c>
    </row>
    <row r="840" customHeight="1" spans="1:8">
      <c r="A840" s="101"/>
      <c r="B840" s="130" t="s">
        <v>867</v>
      </c>
      <c r="C840" s="71">
        <v>0</v>
      </c>
      <c r="D840" s="71">
        <v>0</v>
      </c>
      <c r="E840" s="71">
        <v>0</v>
      </c>
      <c r="F840" s="126">
        <f t="shared" si="8"/>
        <v>0</v>
      </c>
      <c r="G840" s="126">
        <f t="shared" si="9"/>
        <v>0</v>
      </c>
      <c r="H840" s="127">
        <v>2140306</v>
      </c>
    </row>
    <row r="841" customHeight="1" spans="1:8">
      <c r="A841" s="101"/>
      <c r="B841" s="130" t="s">
        <v>868</v>
      </c>
      <c r="C841" s="71">
        <v>0</v>
      </c>
      <c r="D841" s="71">
        <v>0</v>
      </c>
      <c r="E841" s="71">
        <v>0</v>
      </c>
      <c r="F841" s="126">
        <f t="shared" si="8"/>
        <v>0</v>
      </c>
      <c r="G841" s="126">
        <f t="shared" si="9"/>
        <v>0</v>
      </c>
      <c r="H841" s="127">
        <v>2140307</v>
      </c>
    </row>
    <row r="842" customHeight="1" spans="1:8">
      <c r="A842" s="101"/>
      <c r="B842" s="130" t="s">
        <v>869</v>
      </c>
      <c r="C842" s="71">
        <v>0</v>
      </c>
      <c r="D842" s="71">
        <v>0</v>
      </c>
      <c r="E842" s="71">
        <v>0</v>
      </c>
      <c r="F842" s="126">
        <f t="shared" si="8"/>
        <v>0</v>
      </c>
      <c r="G842" s="126">
        <f t="shared" si="9"/>
        <v>0</v>
      </c>
      <c r="H842" s="127">
        <v>2140308</v>
      </c>
    </row>
    <row r="843" customHeight="1" spans="1:8">
      <c r="A843" s="101"/>
      <c r="B843" s="130" t="s">
        <v>870</v>
      </c>
      <c r="C843" s="71">
        <v>0</v>
      </c>
      <c r="D843" s="71">
        <v>0</v>
      </c>
      <c r="E843" s="71">
        <v>0</v>
      </c>
      <c r="F843" s="126">
        <f t="shared" si="8"/>
        <v>0</v>
      </c>
      <c r="G843" s="126">
        <f t="shared" si="9"/>
        <v>0</v>
      </c>
      <c r="H843" s="127">
        <v>2140399</v>
      </c>
    </row>
    <row r="844" customHeight="1" spans="1:8">
      <c r="A844" s="101"/>
      <c r="B844" s="130" t="s">
        <v>871</v>
      </c>
      <c r="C844" s="71">
        <v>0</v>
      </c>
      <c r="D844" s="71">
        <v>0</v>
      </c>
      <c r="E844" s="71">
        <v>0</v>
      </c>
      <c r="F844" s="126">
        <f t="shared" si="8"/>
        <v>0</v>
      </c>
      <c r="G844" s="126">
        <f t="shared" si="9"/>
        <v>0</v>
      </c>
      <c r="H844" s="127">
        <v>21405</v>
      </c>
    </row>
    <row r="845" customHeight="1" spans="1:8">
      <c r="A845" s="101"/>
      <c r="B845" s="130" t="s">
        <v>213</v>
      </c>
      <c r="C845" s="71">
        <v>0</v>
      </c>
      <c r="D845" s="71">
        <v>0</v>
      </c>
      <c r="E845" s="71">
        <v>0</v>
      </c>
      <c r="F845" s="126">
        <f t="shared" si="8"/>
        <v>0</v>
      </c>
      <c r="G845" s="126">
        <f t="shared" si="9"/>
        <v>0</v>
      </c>
      <c r="H845" s="127">
        <v>2140501</v>
      </c>
    </row>
    <row r="846" customHeight="1" spans="1:8">
      <c r="A846" s="101"/>
      <c r="B846" s="130" t="s">
        <v>214</v>
      </c>
      <c r="C846" s="71">
        <v>0</v>
      </c>
      <c r="D846" s="71">
        <v>0</v>
      </c>
      <c r="E846" s="71">
        <v>0</v>
      </c>
      <c r="F846" s="126">
        <f t="shared" si="8"/>
        <v>0</v>
      </c>
      <c r="G846" s="126">
        <f t="shared" si="9"/>
        <v>0</v>
      </c>
      <c r="H846" s="127">
        <v>2140502</v>
      </c>
    </row>
    <row r="847" customHeight="1" spans="1:8">
      <c r="A847" s="101"/>
      <c r="B847" s="130" t="s">
        <v>215</v>
      </c>
      <c r="C847" s="71">
        <v>0</v>
      </c>
      <c r="D847" s="71">
        <v>0</v>
      </c>
      <c r="E847" s="71">
        <v>0</v>
      </c>
      <c r="F847" s="126">
        <f t="shared" si="8"/>
        <v>0</v>
      </c>
      <c r="G847" s="126">
        <f t="shared" si="9"/>
        <v>0</v>
      </c>
      <c r="H847" s="127">
        <v>2140503</v>
      </c>
    </row>
    <row r="848" customHeight="1" spans="1:8">
      <c r="A848" s="101"/>
      <c r="B848" s="130" t="s">
        <v>862</v>
      </c>
      <c r="C848" s="71">
        <v>0</v>
      </c>
      <c r="D848" s="71">
        <v>0</v>
      </c>
      <c r="E848" s="71">
        <v>0</v>
      </c>
      <c r="F848" s="126">
        <f t="shared" si="8"/>
        <v>0</v>
      </c>
      <c r="G848" s="126">
        <f t="shared" si="9"/>
        <v>0</v>
      </c>
      <c r="H848" s="127">
        <v>2140504</v>
      </c>
    </row>
    <row r="849" customHeight="1" spans="1:8">
      <c r="A849" s="101"/>
      <c r="B849" s="130" t="s">
        <v>872</v>
      </c>
      <c r="C849" s="71">
        <v>0</v>
      </c>
      <c r="D849" s="71">
        <v>0</v>
      </c>
      <c r="E849" s="71">
        <v>0</v>
      </c>
      <c r="F849" s="126">
        <f t="shared" si="8"/>
        <v>0</v>
      </c>
      <c r="G849" s="126">
        <f t="shared" si="9"/>
        <v>0</v>
      </c>
      <c r="H849" s="127">
        <v>2140505</v>
      </c>
    </row>
    <row r="850" customHeight="1" spans="1:8">
      <c r="A850" s="101"/>
      <c r="B850" s="130" t="s">
        <v>873</v>
      </c>
      <c r="C850" s="71">
        <v>0</v>
      </c>
      <c r="D850" s="71">
        <v>0</v>
      </c>
      <c r="E850" s="71">
        <v>0</v>
      </c>
      <c r="F850" s="126">
        <f t="shared" si="8"/>
        <v>0</v>
      </c>
      <c r="G850" s="126">
        <f t="shared" si="9"/>
        <v>0</v>
      </c>
      <c r="H850" s="127">
        <v>2140599</v>
      </c>
    </row>
    <row r="851" customHeight="1" spans="1:8">
      <c r="A851" s="101"/>
      <c r="B851" s="130" t="s">
        <v>874</v>
      </c>
      <c r="C851" s="71">
        <v>5571</v>
      </c>
      <c r="D851" s="71">
        <v>3319</v>
      </c>
      <c r="E851" s="71">
        <v>5575</v>
      </c>
      <c r="F851" s="126">
        <f t="shared" si="8"/>
        <v>1.00071800394902</v>
      </c>
      <c r="G851" s="126">
        <f t="shared" si="9"/>
        <v>1.67972280807472</v>
      </c>
      <c r="H851" s="127">
        <v>21406</v>
      </c>
    </row>
    <row r="852" customHeight="1" spans="1:8">
      <c r="A852" s="101"/>
      <c r="B852" s="130" t="s">
        <v>875</v>
      </c>
      <c r="C852" s="71">
        <v>0</v>
      </c>
      <c r="D852" s="71">
        <v>0</v>
      </c>
      <c r="E852" s="71">
        <v>0</v>
      </c>
      <c r="F852" s="126">
        <f t="shared" si="8"/>
        <v>0</v>
      </c>
      <c r="G852" s="126">
        <f t="shared" si="9"/>
        <v>0</v>
      </c>
      <c r="H852" s="127">
        <v>2140601</v>
      </c>
    </row>
    <row r="853" customHeight="1" spans="1:8">
      <c r="A853" s="101"/>
      <c r="B853" s="130" t="s">
        <v>876</v>
      </c>
      <c r="C853" s="158">
        <v>5571</v>
      </c>
      <c r="D853" s="71">
        <v>3319</v>
      </c>
      <c r="E853" s="71">
        <v>5575</v>
      </c>
      <c r="F853" s="126">
        <f t="shared" si="8"/>
        <v>1.00071800394902</v>
      </c>
      <c r="G853" s="126">
        <f t="shared" si="9"/>
        <v>1.67972280807472</v>
      </c>
      <c r="H853" s="127">
        <v>2140602</v>
      </c>
    </row>
    <row r="854" customHeight="1" spans="1:8">
      <c r="A854" s="101"/>
      <c r="B854" s="130" t="s">
        <v>877</v>
      </c>
      <c r="C854" s="71">
        <v>0</v>
      </c>
      <c r="D854" s="71">
        <v>0</v>
      </c>
      <c r="E854" s="71">
        <v>0</v>
      </c>
      <c r="F854" s="126">
        <f t="shared" si="8"/>
        <v>0</v>
      </c>
      <c r="G854" s="126">
        <f t="shared" si="9"/>
        <v>0</v>
      </c>
      <c r="H854" s="127">
        <v>2140603</v>
      </c>
    </row>
    <row r="855" customHeight="1" spans="1:8">
      <c r="A855" s="101"/>
      <c r="B855" s="130" t="s">
        <v>878</v>
      </c>
      <c r="C855" s="71">
        <v>0</v>
      </c>
      <c r="D855" s="71">
        <v>0</v>
      </c>
      <c r="E855" s="71">
        <v>0</v>
      </c>
      <c r="F855" s="126">
        <f t="shared" si="8"/>
        <v>0</v>
      </c>
      <c r="G855" s="126">
        <f t="shared" si="9"/>
        <v>0</v>
      </c>
      <c r="H855" s="127">
        <v>2140699</v>
      </c>
    </row>
    <row r="856" customHeight="1" spans="1:8">
      <c r="A856" s="101"/>
      <c r="B856" s="130" t="s">
        <v>879</v>
      </c>
      <c r="C856" s="71">
        <v>337</v>
      </c>
      <c r="D856" s="71">
        <v>997</v>
      </c>
      <c r="E856" s="71">
        <v>1390</v>
      </c>
      <c r="F856" s="126">
        <f t="shared" si="8"/>
        <v>4.12462908011869</v>
      </c>
      <c r="G856" s="126">
        <f t="shared" si="9"/>
        <v>1.39418254764293</v>
      </c>
      <c r="H856" s="127">
        <v>21499</v>
      </c>
    </row>
    <row r="857" customHeight="1" spans="1:8">
      <c r="A857" s="101"/>
      <c r="B857" s="130" t="s">
        <v>880</v>
      </c>
      <c r="C857" s="158">
        <v>262</v>
      </c>
      <c r="D857" s="71">
        <v>575</v>
      </c>
      <c r="E857" s="71">
        <v>1316</v>
      </c>
      <c r="F857" s="126">
        <f t="shared" si="8"/>
        <v>5.02290076335878</v>
      </c>
      <c r="G857" s="126">
        <f t="shared" si="9"/>
        <v>2.28869565217391</v>
      </c>
      <c r="H857" s="127">
        <v>2149901</v>
      </c>
    </row>
    <row r="858" customHeight="1" spans="1:8">
      <c r="A858" s="101"/>
      <c r="B858" s="130" t="s">
        <v>881</v>
      </c>
      <c r="C858" s="158">
        <v>75</v>
      </c>
      <c r="D858" s="71">
        <v>422</v>
      </c>
      <c r="E858" s="71">
        <v>74</v>
      </c>
      <c r="F858" s="126">
        <f t="shared" si="8"/>
        <v>0.986666666666667</v>
      </c>
      <c r="G858" s="126">
        <f t="shared" si="9"/>
        <v>0.175355450236967</v>
      </c>
      <c r="H858" s="127">
        <v>2149999</v>
      </c>
    </row>
    <row r="859" customHeight="1" spans="1:8">
      <c r="A859" s="84" t="s">
        <v>882</v>
      </c>
      <c r="B859" s="130" t="s">
        <v>173</v>
      </c>
      <c r="C859" s="71">
        <v>635</v>
      </c>
      <c r="D859" s="71">
        <v>448</v>
      </c>
      <c r="E859" s="71">
        <v>540</v>
      </c>
      <c r="F859" s="126">
        <f t="shared" si="8"/>
        <v>0.850393700787402</v>
      </c>
      <c r="G859" s="126">
        <f t="shared" si="9"/>
        <v>1.20535714285714</v>
      </c>
      <c r="H859" s="127">
        <v>215</v>
      </c>
    </row>
    <row r="860" customHeight="1" spans="1:8">
      <c r="A860" s="101"/>
      <c r="B860" s="130" t="s">
        <v>883</v>
      </c>
      <c r="C860" s="71">
        <v>0</v>
      </c>
      <c r="D860" s="71">
        <v>0</v>
      </c>
      <c r="E860" s="71">
        <v>0</v>
      </c>
      <c r="F860" s="126">
        <f t="shared" si="8"/>
        <v>0</v>
      </c>
      <c r="G860" s="126">
        <f t="shared" si="9"/>
        <v>0</v>
      </c>
      <c r="H860" s="127">
        <v>21501</v>
      </c>
    </row>
    <row r="861" customHeight="1" spans="1:8">
      <c r="A861" s="101"/>
      <c r="B861" s="130" t="s">
        <v>213</v>
      </c>
      <c r="C861" s="71">
        <v>0</v>
      </c>
      <c r="D861" s="71">
        <v>0</v>
      </c>
      <c r="E861" s="71">
        <v>0</v>
      </c>
      <c r="F861" s="126">
        <f t="shared" si="8"/>
        <v>0</v>
      </c>
      <c r="G861" s="126">
        <f t="shared" si="9"/>
        <v>0</v>
      </c>
      <c r="H861" s="127">
        <v>2150101</v>
      </c>
    </row>
    <row r="862" customHeight="1" spans="1:8">
      <c r="A862" s="101"/>
      <c r="B862" s="130" t="s">
        <v>214</v>
      </c>
      <c r="C862" s="71">
        <v>0</v>
      </c>
      <c r="D862" s="71">
        <v>0</v>
      </c>
      <c r="E862" s="71">
        <v>0</v>
      </c>
      <c r="F862" s="126">
        <f t="shared" si="8"/>
        <v>0</v>
      </c>
      <c r="G862" s="126">
        <f t="shared" si="9"/>
        <v>0</v>
      </c>
      <c r="H862" s="127">
        <v>2150102</v>
      </c>
    </row>
    <row r="863" customHeight="1" spans="1:8">
      <c r="A863" s="101"/>
      <c r="B863" s="130" t="s">
        <v>215</v>
      </c>
      <c r="C863" s="71">
        <v>0</v>
      </c>
      <c r="D863" s="71">
        <v>0</v>
      </c>
      <c r="E863" s="71">
        <v>0</v>
      </c>
      <c r="F863" s="126">
        <f t="shared" si="8"/>
        <v>0</v>
      </c>
      <c r="G863" s="126">
        <f t="shared" si="9"/>
        <v>0</v>
      </c>
      <c r="H863" s="127">
        <v>2150103</v>
      </c>
    </row>
    <row r="864" customHeight="1" spans="1:8">
      <c r="A864" s="101"/>
      <c r="B864" s="130" t="s">
        <v>884</v>
      </c>
      <c r="C864" s="71">
        <v>0</v>
      </c>
      <c r="D864" s="71">
        <v>0</v>
      </c>
      <c r="E864" s="71">
        <v>0</v>
      </c>
      <c r="F864" s="126">
        <f t="shared" si="8"/>
        <v>0</v>
      </c>
      <c r="G864" s="126">
        <f t="shared" si="9"/>
        <v>0</v>
      </c>
      <c r="H864" s="127">
        <v>2150104</v>
      </c>
    </row>
    <row r="865" customHeight="1" spans="1:8">
      <c r="A865" s="101"/>
      <c r="B865" s="130" t="s">
        <v>885</v>
      </c>
      <c r="C865" s="71">
        <v>0</v>
      </c>
      <c r="D865" s="71">
        <v>0</v>
      </c>
      <c r="E865" s="71">
        <v>0</v>
      </c>
      <c r="F865" s="126">
        <f t="shared" si="8"/>
        <v>0</v>
      </c>
      <c r="G865" s="126">
        <f t="shared" si="9"/>
        <v>0</v>
      </c>
      <c r="H865" s="127">
        <v>2150105</v>
      </c>
    </row>
    <row r="866" customHeight="1" spans="1:8">
      <c r="A866" s="101"/>
      <c r="B866" s="130" t="s">
        <v>886</v>
      </c>
      <c r="C866" s="71">
        <v>0</v>
      </c>
      <c r="D866" s="71">
        <v>0</v>
      </c>
      <c r="E866" s="71">
        <v>0</v>
      </c>
      <c r="F866" s="126">
        <f t="shared" si="8"/>
        <v>0</v>
      </c>
      <c r="G866" s="126">
        <f t="shared" si="9"/>
        <v>0</v>
      </c>
      <c r="H866" s="127">
        <v>2150106</v>
      </c>
    </row>
    <row r="867" customHeight="1" spans="1:8">
      <c r="A867" s="101"/>
      <c r="B867" s="130" t="s">
        <v>887</v>
      </c>
      <c r="C867" s="71">
        <v>0</v>
      </c>
      <c r="D867" s="71">
        <v>0</v>
      </c>
      <c r="E867" s="71">
        <v>0</v>
      </c>
      <c r="F867" s="126">
        <f t="shared" si="8"/>
        <v>0</v>
      </c>
      <c r="G867" s="126">
        <f t="shared" si="9"/>
        <v>0</v>
      </c>
      <c r="H867" s="127">
        <v>2150107</v>
      </c>
    </row>
    <row r="868" customHeight="1" spans="1:8">
      <c r="A868" s="101"/>
      <c r="B868" s="130" t="s">
        <v>888</v>
      </c>
      <c r="C868" s="71">
        <v>0</v>
      </c>
      <c r="D868" s="71">
        <v>0</v>
      </c>
      <c r="E868" s="71">
        <v>0</v>
      </c>
      <c r="F868" s="126">
        <f t="shared" si="8"/>
        <v>0</v>
      </c>
      <c r="G868" s="126">
        <f t="shared" si="9"/>
        <v>0</v>
      </c>
      <c r="H868" s="127">
        <v>2150108</v>
      </c>
    </row>
    <row r="869" customHeight="1" spans="1:8">
      <c r="A869" s="101"/>
      <c r="B869" s="130" t="s">
        <v>889</v>
      </c>
      <c r="C869" s="71">
        <v>0</v>
      </c>
      <c r="D869" s="71">
        <v>0</v>
      </c>
      <c r="E869" s="71">
        <v>0</v>
      </c>
      <c r="F869" s="126">
        <f t="shared" si="8"/>
        <v>0</v>
      </c>
      <c r="G869" s="126">
        <f t="shared" si="9"/>
        <v>0</v>
      </c>
      <c r="H869" s="127">
        <v>2150199</v>
      </c>
    </row>
    <row r="870" customHeight="1" spans="1:8">
      <c r="A870" s="101"/>
      <c r="B870" s="130" t="s">
        <v>890</v>
      </c>
      <c r="C870" s="71">
        <v>0</v>
      </c>
      <c r="D870" s="71">
        <v>0</v>
      </c>
      <c r="E870" s="71">
        <v>0</v>
      </c>
      <c r="F870" s="126">
        <f t="shared" si="8"/>
        <v>0</v>
      </c>
      <c r="G870" s="126">
        <f t="shared" si="9"/>
        <v>0</v>
      </c>
      <c r="H870" s="127">
        <v>21502</v>
      </c>
    </row>
    <row r="871" customHeight="1" spans="1:8">
      <c r="A871" s="101"/>
      <c r="B871" s="130" t="s">
        <v>213</v>
      </c>
      <c r="C871" s="71">
        <v>0</v>
      </c>
      <c r="D871" s="71">
        <v>0</v>
      </c>
      <c r="E871" s="71">
        <v>0</v>
      </c>
      <c r="F871" s="126">
        <f t="shared" si="8"/>
        <v>0</v>
      </c>
      <c r="G871" s="126">
        <f t="shared" si="9"/>
        <v>0</v>
      </c>
      <c r="H871" s="127">
        <v>2150201</v>
      </c>
    </row>
    <row r="872" customHeight="1" spans="1:8">
      <c r="A872" s="101"/>
      <c r="B872" s="130" t="s">
        <v>214</v>
      </c>
      <c r="C872" s="71">
        <v>0</v>
      </c>
      <c r="D872" s="71">
        <v>0</v>
      </c>
      <c r="E872" s="71">
        <v>0</v>
      </c>
      <c r="F872" s="126">
        <f t="shared" si="8"/>
        <v>0</v>
      </c>
      <c r="G872" s="126">
        <f t="shared" si="9"/>
        <v>0</v>
      </c>
      <c r="H872" s="127">
        <v>2150202</v>
      </c>
    </row>
    <row r="873" customHeight="1" spans="1:8">
      <c r="A873" s="101"/>
      <c r="B873" s="130" t="s">
        <v>215</v>
      </c>
      <c r="C873" s="71">
        <v>0</v>
      </c>
      <c r="D873" s="71">
        <v>0</v>
      </c>
      <c r="E873" s="71">
        <v>0</v>
      </c>
      <c r="F873" s="126">
        <f t="shared" si="8"/>
        <v>0</v>
      </c>
      <c r="G873" s="126">
        <f t="shared" si="9"/>
        <v>0</v>
      </c>
      <c r="H873" s="127">
        <v>2150203</v>
      </c>
    </row>
    <row r="874" customHeight="1" spans="1:8">
      <c r="A874" s="101"/>
      <c r="B874" s="130" t="s">
        <v>891</v>
      </c>
      <c r="C874" s="71">
        <v>0</v>
      </c>
      <c r="D874" s="71">
        <v>0</v>
      </c>
      <c r="E874" s="71">
        <v>0</v>
      </c>
      <c r="F874" s="126">
        <f t="shared" si="8"/>
        <v>0</v>
      </c>
      <c r="G874" s="126">
        <f t="shared" si="9"/>
        <v>0</v>
      </c>
      <c r="H874" s="127">
        <v>2150204</v>
      </c>
    </row>
    <row r="875" customHeight="1" spans="1:8">
      <c r="A875" s="101"/>
      <c r="B875" s="130" t="s">
        <v>892</v>
      </c>
      <c r="C875" s="71">
        <v>0</v>
      </c>
      <c r="D875" s="71">
        <v>0</v>
      </c>
      <c r="E875" s="71">
        <v>0</v>
      </c>
      <c r="F875" s="126">
        <f t="shared" si="8"/>
        <v>0</v>
      </c>
      <c r="G875" s="126">
        <f t="shared" si="9"/>
        <v>0</v>
      </c>
      <c r="H875" s="127">
        <v>2150205</v>
      </c>
    </row>
    <row r="876" customHeight="1" spans="1:8">
      <c r="A876" s="101"/>
      <c r="B876" s="130" t="s">
        <v>893</v>
      </c>
      <c r="C876" s="71">
        <v>0</v>
      </c>
      <c r="D876" s="71">
        <v>0</v>
      </c>
      <c r="E876" s="71">
        <v>0</v>
      </c>
      <c r="F876" s="126">
        <f t="shared" si="8"/>
        <v>0</v>
      </c>
      <c r="G876" s="126">
        <f t="shared" si="9"/>
        <v>0</v>
      </c>
      <c r="H876" s="127">
        <v>2150206</v>
      </c>
    </row>
    <row r="877" customHeight="1" spans="1:8">
      <c r="A877" s="101"/>
      <c r="B877" s="130" t="s">
        <v>894</v>
      </c>
      <c r="C877" s="71">
        <v>0</v>
      </c>
      <c r="D877" s="71">
        <v>0</v>
      </c>
      <c r="E877" s="71">
        <v>0</v>
      </c>
      <c r="F877" s="126">
        <f t="shared" si="8"/>
        <v>0</v>
      </c>
      <c r="G877" s="126">
        <f t="shared" si="9"/>
        <v>0</v>
      </c>
      <c r="H877" s="127">
        <v>2150207</v>
      </c>
    </row>
    <row r="878" customHeight="1" spans="1:8">
      <c r="A878" s="101"/>
      <c r="B878" s="130" t="s">
        <v>895</v>
      </c>
      <c r="C878" s="71">
        <v>0</v>
      </c>
      <c r="D878" s="71">
        <v>0</v>
      </c>
      <c r="E878" s="71">
        <v>0</v>
      </c>
      <c r="F878" s="126">
        <f t="shared" si="8"/>
        <v>0</v>
      </c>
      <c r="G878" s="126">
        <f t="shared" si="9"/>
        <v>0</v>
      </c>
      <c r="H878" s="127">
        <v>2150208</v>
      </c>
    </row>
    <row r="879" customHeight="1" spans="1:8">
      <c r="A879" s="101"/>
      <c r="B879" s="130" t="s">
        <v>896</v>
      </c>
      <c r="C879" s="71">
        <v>0</v>
      </c>
      <c r="D879" s="71">
        <v>0</v>
      </c>
      <c r="E879" s="71">
        <v>0</v>
      </c>
      <c r="F879" s="126">
        <f t="shared" si="8"/>
        <v>0</v>
      </c>
      <c r="G879" s="126">
        <f t="shared" si="9"/>
        <v>0</v>
      </c>
      <c r="H879" s="127">
        <v>2150209</v>
      </c>
    </row>
    <row r="880" customHeight="1" spans="1:8">
      <c r="A880" s="101"/>
      <c r="B880" s="130" t="s">
        <v>897</v>
      </c>
      <c r="C880" s="71">
        <v>0</v>
      </c>
      <c r="D880" s="71">
        <v>0</v>
      </c>
      <c r="E880" s="71">
        <v>0</v>
      </c>
      <c r="F880" s="126">
        <f t="shared" si="8"/>
        <v>0</v>
      </c>
      <c r="G880" s="126">
        <f t="shared" si="9"/>
        <v>0</v>
      </c>
      <c r="H880" s="127">
        <v>2150210</v>
      </c>
    </row>
    <row r="881" customHeight="1" spans="1:8">
      <c r="A881" s="101"/>
      <c r="B881" s="130" t="s">
        <v>898</v>
      </c>
      <c r="C881" s="71">
        <v>0</v>
      </c>
      <c r="D881" s="71">
        <v>0</v>
      </c>
      <c r="E881" s="71">
        <v>0</v>
      </c>
      <c r="F881" s="126">
        <f t="shared" si="8"/>
        <v>0</v>
      </c>
      <c r="G881" s="126">
        <f t="shared" si="9"/>
        <v>0</v>
      </c>
      <c r="H881" s="127">
        <v>2150212</v>
      </c>
    </row>
    <row r="882" customHeight="1" spans="1:8">
      <c r="A882" s="101"/>
      <c r="B882" s="130" t="s">
        <v>899</v>
      </c>
      <c r="C882" s="71">
        <v>0</v>
      </c>
      <c r="D882" s="71">
        <v>0</v>
      </c>
      <c r="E882" s="71">
        <v>0</v>
      </c>
      <c r="F882" s="126">
        <f t="shared" si="8"/>
        <v>0</v>
      </c>
      <c r="G882" s="126">
        <f t="shared" si="9"/>
        <v>0</v>
      </c>
      <c r="H882" s="127">
        <v>2150213</v>
      </c>
    </row>
    <row r="883" customHeight="1" spans="1:8">
      <c r="A883" s="101"/>
      <c r="B883" s="130" t="s">
        <v>900</v>
      </c>
      <c r="C883" s="71">
        <v>0</v>
      </c>
      <c r="D883" s="71">
        <v>0</v>
      </c>
      <c r="E883" s="71">
        <v>0</v>
      </c>
      <c r="F883" s="126">
        <f t="shared" si="8"/>
        <v>0</v>
      </c>
      <c r="G883" s="126">
        <f t="shared" si="9"/>
        <v>0</v>
      </c>
      <c r="H883" s="127">
        <v>2150214</v>
      </c>
    </row>
    <row r="884" customHeight="1" spans="1:8">
      <c r="A884" s="101"/>
      <c r="B884" s="130" t="s">
        <v>901</v>
      </c>
      <c r="C884" s="71">
        <v>0</v>
      </c>
      <c r="D884" s="71">
        <v>0</v>
      </c>
      <c r="E884" s="71">
        <v>0</v>
      </c>
      <c r="F884" s="126">
        <f t="shared" si="8"/>
        <v>0</v>
      </c>
      <c r="G884" s="126">
        <f t="shared" si="9"/>
        <v>0</v>
      </c>
      <c r="H884" s="127">
        <v>2150215</v>
      </c>
    </row>
    <row r="885" customHeight="1" spans="1:8">
      <c r="A885" s="101"/>
      <c r="B885" s="130" t="s">
        <v>902</v>
      </c>
      <c r="C885" s="71">
        <v>0</v>
      </c>
      <c r="D885" s="71">
        <v>0</v>
      </c>
      <c r="E885" s="71">
        <v>0</v>
      </c>
      <c r="F885" s="126">
        <f t="shared" si="8"/>
        <v>0</v>
      </c>
      <c r="G885" s="126">
        <f t="shared" si="9"/>
        <v>0</v>
      </c>
      <c r="H885" s="127">
        <v>2150299</v>
      </c>
    </row>
    <row r="886" customHeight="1" spans="1:8">
      <c r="A886" s="101"/>
      <c r="B886" s="130" t="s">
        <v>903</v>
      </c>
      <c r="C886" s="71">
        <v>0</v>
      </c>
      <c r="D886" s="71">
        <v>49</v>
      </c>
      <c r="E886" s="71">
        <v>0</v>
      </c>
      <c r="F886" s="126">
        <f t="shared" si="8"/>
        <v>0</v>
      </c>
      <c r="G886" s="126">
        <f t="shared" si="9"/>
        <v>0</v>
      </c>
      <c r="H886" s="127">
        <v>21503</v>
      </c>
    </row>
    <row r="887" customHeight="1" spans="1:8">
      <c r="A887" s="101"/>
      <c r="B887" s="130" t="s">
        <v>213</v>
      </c>
      <c r="C887" s="71">
        <v>0</v>
      </c>
      <c r="D887" s="71">
        <v>0</v>
      </c>
      <c r="E887" s="71">
        <v>0</v>
      </c>
      <c r="F887" s="126">
        <f t="shared" si="8"/>
        <v>0</v>
      </c>
      <c r="G887" s="126">
        <f t="shared" si="9"/>
        <v>0</v>
      </c>
      <c r="H887" s="127">
        <v>2150301</v>
      </c>
    </row>
    <row r="888" customHeight="1" spans="1:8">
      <c r="A888" s="101"/>
      <c r="B888" s="130" t="s">
        <v>214</v>
      </c>
      <c r="C888" s="71">
        <v>0</v>
      </c>
      <c r="D888" s="71">
        <v>0</v>
      </c>
      <c r="E888" s="71">
        <v>0</v>
      </c>
      <c r="F888" s="126">
        <f t="shared" si="8"/>
        <v>0</v>
      </c>
      <c r="G888" s="126">
        <f t="shared" si="9"/>
        <v>0</v>
      </c>
      <c r="H888" s="127">
        <v>2150302</v>
      </c>
    </row>
    <row r="889" customHeight="1" spans="1:8">
      <c r="A889" s="101"/>
      <c r="B889" s="130" t="s">
        <v>215</v>
      </c>
      <c r="C889" s="71">
        <v>0</v>
      </c>
      <c r="D889" s="71">
        <v>0</v>
      </c>
      <c r="E889" s="71">
        <v>0</v>
      </c>
      <c r="F889" s="126">
        <f t="shared" si="8"/>
        <v>0</v>
      </c>
      <c r="G889" s="126">
        <f t="shared" si="9"/>
        <v>0</v>
      </c>
      <c r="H889" s="127">
        <v>2150303</v>
      </c>
    </row>
    <row r="890" customHeight="1" spans="1:8">
      <c r="A890" s="101"/>
      <c r="B890" s="130" t="s">
        <v>904</v>
      </c>
      <c r="C890" s="71">
        <v>0</v>
      </c>
      <c r="D890" s="71">
        <v>49</v>
      </c>
      <c r="E890" s="71">
        <v>0</v>
      </c>
      <c r="F890" s="126">
        <f t="shared" si="8"/>
        <v>0</v>
      </c>
      <c r="G890" s="126">
        <f t="shared" si="9"/>
        <v>0</v>
      </c>
      <c r="H890" s="127">
        <v>2150399</v>
      </c>
    </row>
    <row r="891" customHeight="1" spans="1:8">
      <c r="A891" s="101"/>
      <c r="B891" s="130" t="s">
        <v>905</v>
      </c>
      <c r="C891" s="71">
        <v>0</v>
      </c>
      <c r="D891" s="71">
        <v>44</v>
      </c>
      <c r="E891" s="71">
        <v>42</v>
      </c>
      <c r="F891" s="126">
        <f t="shared" si="8"/>
        <v>0</v>
      </c>
      <c r="G891" s="126">
        <f t="shared" si="9"/>
        <v>0.954545454545455</v>
      </c>
      <c r="H891" s="127">
        <v>21505</v>
      </c>
    </row>
    <row r="892" customHeight="1" spans="1:8">
      <c r="A892" s="101"/>
      <c r="B892" s="130" t="s">
        <v>213</v>
      </c>
      <c r="C892" s="71">
        <v>0</v>
      </c>
      <c r="D892" s="71">
        <v>0</v>
      </c>
      <c r="E892" s="71">
        <v>0</v>
      </c>
      <c r="F892" s="126">
        <f t="shared" si="8"/>
        <v>0</v>
      </c>
      <c r="G892" s="126">
        <f t="shared" si="9"/>
        <v>0</v>
      </c>
      <c r="H892" s="127">
        <v>2150501</v>
      </c>
    </row>
    <row r="893" customHeight="1" spans="1:8">
      <c r="A893" s="101"/>
      <c r="B893" s="130" t="s">
        <v>214</v>
      </c>
      <c r="C893" s="71">
        <v>0</v>
      </c>
      <c r="D893" s="71">
        <v>0</v>
      </c>
      <c r="E893" s="71">
        <v>0</v>
      </c>
      <c r="F893" s="126">
        <f t="shared" si="8"/>
        <v>0</v>
      </c>
      <c r="G893" s="126">
        <f t="shared" si="9"/>
        <v>0</v>
      </c>
      <c r="H893" s="127">
        <v>2150502</v>
      </c>
    </row>
    <row r="894" customHeight="1" spans="1:8">
      <c r="A894" s="101"/>
      <c r="B894" s="130" t="s">
        <v>215</v>
      </c>
      <c r="C894" s="71">
        <v>0</v>
      </c>
      <c r="D894" s="71">
        <v>0</v>
      </c>
      <c r="E894" s="71">
        <v>0</v>
      </c>
      <c r="F894" s="126">
        <f t="shared" si="8"/>
        <v>0</v>
      </c>
      <c r="G894" s="126">
        <f t="shared" si="9"/>
        <v>0</v>
      </c>
      <c r="H894" s="127">
        <v>2150503</v>
      </c>
    </row>
    <row r="895" customHeight="1" spans="1:8">
      <c r="A895" s="101"/>
      <c r="B895" s="130" t="s">
        <v>906</v>
      </c>
      <c r="C895" s="71">
        <v>0</v>
      </c>
      <c r="D895" s="71">
        <v>0</v>
      </c>
      <c r="E895" s="71">
        <v>0</v>
      </c>
      <c r="F895" s="126">
        <f t="shared" si="8"/>
        <v>0</v>
      </c>
      <c r="G895" s="126">
        <f t="shared" si="9"/>
        <v>0</v>
      </c>
      <c r="H895" s="127">
        <v>2150505</v>
      </c>
    </row>
    <row r="896" customHeight="1" spans="1:8">
      <c r="A896" s="101"/>
      <c r="B896" s="130" t="s">
        <v>907</v>
      </c>
      <c r="C896" s="71">
        <v>0</v>
      </c>
      <c r="D896" s="71">
        <v>0</v>
      </c>
      <c r="E896" s="71">
        <v>0</v>
      </c>
      <c r="F896" s="126">
        <f t="shared" si="8"/>
        <v>0</v>
      </c>
      <c r="G896" s="126">
        <f t="shared" si="9"/>
        <v>0</v>
      </c>
      <c r="H896" s="127">
        <v>2150507</v>
      </c>
    </row>
    <row r="897" customHeight="1" spans="1:8">
      <c r="A897" s="101"/>
      <c r="B897" s="130" t="s">
        <v>908</v>
      </c>
      <c r="C897" s="71">
        <v>0</v>
      </c>
      <c r="D897" s="71">
        <v>4</v>
      </c>
      <c r="E897" s="71">
        <v>2</v>
      </c>
      <c r="F897" s="126">
        <f t="shared" si="8"/>
        <v>0</v>
      </c>
      <c r="G897" s="126">
        <f t="shared" si="9"/>
        <v>0.5</v>
      </c>
      <c r="H897" s="127">
        <v>2150508</v>
      </c>
    </row>
    <row r="898" customHeight="1" spans="1:8">
      <c r="A898" s="101"/>
      <c r="B898" s="130" t="s">
        <v>909</v>
      </c>
      <c r="C898" s="71">
        <v>0</v>
      </c>
      <c r="D898" s="71">
        <v>0</v>
      </c>
      <c r="E898" s="71">
        <v>0</v>
      </c>
      <c r="F898" s="126">
        <f t="shared" si="8"/>
        <v>0</v>
      </c>
      <c r="G898" s="126">
        <f t="shared" si="9"/>
        <v>0</v>
      </c>
      <c r="H898" s="127">
        <v>2150516</v>
      </c>
    </row>
    <row r="899" customHeight="1" spans="1:8">
      <c r="A899" s="101"/>
      <c r="B899" s="130" t="s">
        <v>910</v>
      </c>
      <c r="C899" s="71">
        <v>0</v>
      </c>
      <c r="D899" s="71">
        <v>40</v>
      </c>
      <c r="E899" s="71">
        <v>40</v>
      </c>
      <c r="F899" s="126">
        <f t="shared" si="8"/>
        <v>0</v>
      </c>
      <c r="G899" s="126">
        <f t="shared" si="9"/>
        <v>1</v>
      </c>
      <c r="H899" s="127">
        <v>2150517</v>
      </c>
    </row>
    <row r="900" customHeight="1" spans="1:8">
      <c r="A900" s="101"/>
      <c r="B900" s="130" t="s">
        <v>222</v>
      </c>
      <c r="C900" s="71">
        <v>0</v>
      </c>
      <c r="D900" s="71">
        <v>0</v>
      </c>
      <c r="E900" s="71">
        <v>0</v>
      </c>
      <c r="F900" s="126">
        <f t="shared" si="8"/>
        <v>0</v>
      </c>
      <c r="G900" s="126">
        <f t="shared" si="9"/>
        <v>0</v>
      </c>
      <c r="H900" s="127">
        <v>2150550</v>
      </c>
    </row>
    <row r="901" customHeight="1" spans="1:8">
      <c r="A901" s="101"/>
      <c r="B901" s="130" t="s">
        <v>911</v>
      </c>
      <c r="C901" s="71">
        <v>0</v>
      </c>
      <c r="D901" s="71">
        <v>0</v>
      </c>
      <c r="E901" s="71">
        <v>0</v>
      </c>
      <c r="F901" s="126">
        <f t="shared" si="8"/>
        <v>0</v>
      </c>
      <c r="G901" s="126">
        <f t="shared" si="9"/>
        <v>0</v>
      </c>
      <c r="H901" s="127">
        <v>2150599</v>
      </c>
    </row>
    <row r="902" customHeight="1" spans="1:8">
      <c r="A902" s="101"/>
      <c r="B902" s="130" t="s">
        <v>912</v>
      </c>
      <c r="C902" s="71">
        <v>69</v>
      </c>
      <c r="D902" s="71">
        <v>79</v>
      </c>
      <c r="E902" s="71">
        <v>70</v>
      </c>
      <c r="F902" s="126">
        <f t="shared" si="8"/>
        <v>1.01449275362319</v>
      </c>
      <c r="G902" s="126">
        <f t="shared" si="9"/>
        <v>0.886075949367089</v>
      </c>
      <c r="H902" s="127">
        <v>21507</v>
      </c>
    </row>
    <row r="903" customHeight="1" spans="1:8">
      <c r="A903" s="101"/>
      <c r="B903" s="130" t="s">
        <v>213</v>
      </c>
      <c r="C903" s="158">
        <v>59</v>
      </c>
      <c r="D903" s="71">
        <v>69</v>
      </c>
      <c r="E903" s="71">
        <v>60</v>
      </c>
      <c r="F903" s="126">
        <f t="shared" si="8"/>
        <v>1.01694915254237</v>
      </c>
      <c r="G903" s="126">
        <f t="shared" si="9"/>
        <v>0.869565217391304</v>
      </c>
      <c r="H903" s="127">
        <v>2150701</v>
      </c>
    </row>
    <row r="904" customHeight="1" spans="1:8">
      <c r="A904" s="101"/>
      <c r="B904" s="130" t="s">
        <v>214</v>
      </c>
      <c r="C904" s="158"/>
      <c r="D904" s="71">
        <v>0</v>
      </c>
      <c r="E904" s="71">
        <v>0</v>
      </c>
      <c r="F904" s="126">
        <f t="shared" si="8"/>
        <v>0</v>
      </c>
      <c r="G904" s="126">
        <f t="shared" si="9"/>
        <v>0</v>
      </c>
      <c r="H904" s="127">
        <v>2150702</v>
      </c>
    </row>
    <row r="905" customHeight="1" spans="1:8">
      <c r="A905" s="101"/>
      <c r="B905" s="130" t="s">
        <v>215</v>
      </c>
      <c r="C905" s="158"/>
      <c r="D905" s="71">
        <v>0</v>
      </c>
      <c r="E905" s="71">
        <v>0</v>
      </c>
      <c r="F905" s="126">
        <f t="shared" si="8"/>
        <v>0</v>
      </c>
      <c r="G905" s="126">
        <f t="shared" si="9"/>
        <v>0</v>
      </c>
      <c r="H905" s="127">
        <v>2150703</v>
      </c>
    </row>
    <row r="906" customHeight="1" spans="1:8">
      <c r="A906" s="101"/>
      <c r="B906" s="130" t="s">
        <v>913</v>
      </c>
      <c r="C906" s="158"/>
      <c r="D906" s="71">
        <v>0</v>
      </c>
      <c r="E906" s="71">
        <v>0</v>
      </c>
      <c r="F906" s="126">
        <f t="shared" si="8"/>
        <v>0</v>
      </c>
      <c r="G906" s="126">
        <f t="shared" si="9"/>
        <v>0</v>
      </c>
      <c r="H906" s="127">
        <v>2150704</v>
      </c>
    </row>
    <row r="907" customHeight="1" spans="1:8">
      <c r="A907" s="101"/>
      <c r="B907" s="130" t="s">
        <v>914</v>
      </c>
      <c r="C907" s="158"/>
      <c r="D907" s="71">
        <v>0</v>
      </c>
      <c r="E907" s="71">
        <v>0</v>
      </c>
      <c r="F907" s="126">
        <f t="shared" si="8"/>
        <v>0</v>
      </c>
      <c r="G907" s="126">
        <f t="shared" si="9"/>
        <v>0</v>
      </c>
      <c r="H907" s="127">
        <v>2150705</v>
      </c>
    </row>
    <row r="908" customHeight="1" spans="1:8">
      <c r="A908" s="101"/>
      <c r="B908" s="130" t="s">
        <v>915</v>
      </c>
      <c r="C908" s="158">
        <v>10</v>
      </c>
      <c r="D908" s="71">
        <v>10</v>
      </c>
      <c r="E908" s="71">
        <v>10</v>
      </c>
      <c r="F908" s="126">
        <f t="shared" si="8"/>
        <v>1</v>
      </c>
      <c r="G908" s="126">
        <f t="shared" si="9"/>
        <v>1</v>
      </c>
      <c r="H908" s="127">
        <v>2150799</v>
      </c>
    </row>
    <row r="909" customHeight="1" spans="1:8">
      <c r="A909" s="101"/>
      <c r="B909" s="130" t="s">
        <v>916</v>
      </c>
      <c r="C909" s="71">
        <v>566</v>
      </c>
      <c r="D909" s="71">
        <v>276</v>
      </c>
      <c r="E909" s="71">
        <v>428</v>
      </c>
      <c r="F909" s="126">
        <f t="shared" si="8"/>
        <v>0.756183745583039</v>
      </c>
      <c r="G909" s="126">
        <f t="shared" si="9"/>
        <v>1.55072463768116</v>
      </c>
      <c r="H909" s="127">
        <v>21508</v>
      </c>
    </row>
    <row r="910" customHeight="1" spans="1:8">
      <c r="A910" s="101"/>
      <c r="B910" s="130" t="s">
        <v>213</v>
      </c>
      <c r="C910" s="71"/>
      <c r="D910" s="71">
        <v>0</v>
      </c>
      <c r="E910" s="71">
        <v>0</v>
      </c>
      <c r="F910" s="126">
        <f t="shared" si="8"/>
        <v>0</v>
      </c>
      <c r="G910" s="126">
        <f t="shared" si="9"/>
        <v>0</v>
      </c>
      <c r="H910" s="127">
        <v>2150801</v>
      </c>
    </row>
    <row r="911" customHeight="1" spans="1:8">
      <c r="A911" s="101"/>
      <c r="B911" s="130" t="s">
        <v>214</v>
      </c>
      <c r="C911" s="71"/>
      <c r="D911" s="71">
        <v>0</v>
      </c>
      <c r="E911" s="71">
        <v>0</v>
      </c>
      <c r="F911" s="126">
        <f t="shared" si="8"/>
        <v>0</v>
      </c>
      <c r="G911" s="126">
        <f t="shared" si="9"/>
        <v>0</v>
      </c>
      <c r="H911" s="127">
        <v>2150802</v>
      </c>
    </row>
    <row r="912" customHeight="1" spans="1:8">
      <c r="A912" s="101"/>
      <c r="B912" s="130" t="s">
        <v>215</v>
      </c>
      <c r="C912" s="71"/>
      <c r="D912" s="71">
        <v>0</v>
      </c>
      <c r="E912" s="71">
        <v>0</v>
      </c>
      <c r="F912" s="126">
        <f t="shared" si="8"/>
        <v>0</v>
      </c>
      <c r="G912" s="126">
        <f t="shared" si="9"/>
        <v>0</v>
      </c>
      <c r="H912" s="127">
        <v>2150803</v>
      </c>
    </row>
    <row r="913" customHeight="1" spans="1:8">
      <c r="A913" s="101"/>
      <c r="B913" s="130" t="s">
        <v>917</v>
      </c>
      <c r="C913" s="71"/>
      <c r="D913" s="71">
        <v>0</v>
      </c>
      <c r="E913" s="71">
        <v>0</v>
      </c>
      <c r="F913" s="126">
        <f t="shared" si="8"/>
        <v>0</v>
      </c>
      <c r="G913" s="126">
        <f t="shared" si="9"/>
        <v>0</v>
      </c>
      <c r="H913" s="127">
        <v>2150804</v>
      </c>
    </row>
    <row r="914" customHeight="1" spans="1:8">
      <c r="A914" s="101"/>
      <c r="B914" s="130" t="s">
        <v>918</v>
      </c>
      <c r="C914" s="71">
        <v>306</v>
      </c>
      <c r="D914" s="71">
        <v>0</v>
      </c>
      <c r="E914" s="71">
        <v>351</v>
      </c>
      <c r="F914" s="126">
        <f t="shared" si="8"/>
        <v>1.14705882352941</v>
      </c>
      <c r="G914" s="126">
        <f t="shared" si="9"/>
        <v>0</v>
      </c>
      <c r="H914" s="127">
        <v>2150805</v>
      </c>
    </row>
    <row r="915" customHeight="1" spans="1:8">
      <c r="A915" s="101"/>
      <c r="B915" s="130" t="s">
        <v>919</v>
      </c>
      <c r="C915" s="71"/>
      <c r="D915" s="71">
        <v>0</v>
      </c>
      <c r="E915" s="71">
        <v>0</v>
      </c>
      <c r="F915" s="126">
        <f t="shared" si="8"/>
        <v>0</v>
      </c>
      <c r="G915" s="126">
        <f t="shared" si="9"/>
        <v>0</v>
      </c>
      <c r="H915" s="127">
        <v>2150806</v>
      </c>
    </row>
    <row r="916" customHeight="1" spans="1:8">
      <c r="A916" s="101"/>
      <c r="B916" s="130" t="s">
        <v>920</v>
      </c>
      <c r="C916" s="71">
        <v>260</v>
      </c>
      <c r="D916" s="71">
        <v>276</v>
      </c>
      <c r="E916" s="71">
        <v>77</v>
      </c>
      <c r="F916" s="126">
        <f t="shared" si="8"/>
        <v>0.296153846153846</v>
      </c>
      <c r="G916" s="126">
        <f t="shared" si="9"/>
        <v>0.278985507246377</v>
      </c>
      <c r="H916" s="127">
        <v>2150899</v>
      </c>
    </row>
    <row r="917" customHeight="1" spans="1:8">
      <c r="A917" s="101"/>
      <c r="B917" s="130" t="s">
        <v>921</v>
      </c>
      <c r="C917" s="71">
        <v>0</v>
      </c>
      <c r="D917" s="71">
        <v>0</v>
      </c>
      <c r="E917" s="71">
        <v>0</v>
      </c>
      <c r="F917" s="126">
        <f t="shared" si="8"/>
        <v>0</v>
      </c>
      <c r="G917" s="126">
        <f t="shared" si="9"/>
        <v>0</v>
      </c>
      <c r="H917" s="127">
        <v>21599</v>
      </c>
    </row>
    <row r="918" customHeight="1" spans="1:8">
      <c r="A918" s="101"/>
      <c r="B918" s="130" t="s">
        <v>922</v>
      </c>
      <c r="C918" s="71">
        <v>0</v>
      </c>
      <c r="D918" s="71">
        <v>0</v>
      </c>
      <c r="E918" s="71">
        <v>0</v>
      </c>
      <c r="F918" s="126">
        <f t="shared" si="8"/>
        <v>0</v>
      </c>
      <c r="G918" s="126">
        <f t="shared" si="9"/>
        <v>0</v>
      </c>
      <c r="H918" s="127">
        <v>2159901</v>
      </c>
    </row>
    <row r="919" customHeight="1" spans="1:8">
      <c r="A919" s="101"/>
      <c r="B919" s="130" t="s">
        <v>923</v>
      </c>
      <c r="C919" s="71">
        <v>0</v>
      </c>
      <c r="D919" s="71">
        <v>0</v>
      </c>
      <c r="E919" s="71">
        <v>0</v>
      </c>
      <c r="F919" s="126">
        <f t="shared" si="8"/>
        <v>0</v>
      </c>
      <c r="G919" s="126">
        <f t="shared" si="9"/>
        <v>0</v>
      </c>
      <c r="H919" s="127">
        <v>2159904</v>
      </c>
    </row>
    <row r="920" customHeight="1" spans="1:8">
      <c r="A920" s="101"/>
      <c r="B920" s="130" t="s">
        <v>924</v>
      </c>
      <c r="C920" s="71">
        <v>0</v>
      </c>
      <c r="D920" s="71">
        <v>0</v>
      </c>
      <c r="E920" s="71">
        <v>0</v>
      </c>
      <c r="F920" s="126">
        <f t="shared" si="8"/>
        <v>0</v>
      </c>
      <c r="G920" s="126">
        <f t="shared" si="9"/>
        <v>0</v>
      </c>
      <c r="H920" s="127">
        <v>2159905</v>
      </c>
    </row>
    <row r="921" customHeight="1" spans="1:8">
      <c r="A921" s="101"/>
      <c r="B921" s="130" t="s">
        <v>925</v>
      </c>
      <c r="C921" s="71">
        <v>0</v>
      </c>
      <c r="D921" s="71">
        <v>0</v>
      </c>
      <c r="E921" s="71">
        <v>0</v>
      </c>
      <c r="F921" s="126">
        <f t="shared" si="8"/>
        <v>0</v>
      </c>
      <c r="G921" s="126">
        <f t="shared" si="9"/>
        <v>0</v>
      </c>
      <c r="H921" s="127">
        <v>2159906</v>
      </c>
    </row>
    <row r="922" customHeight="1" spans="1:8">
      <c r="A922" s="101"/>
      <c r="B922" s="130" t="s">
        <v>926</v>
      </c>
      <c r="C922" s="71">
        <v>0</v>
      </c>
      <c r="D922" s="71">
        <v>0</v>
      </c>
      <c r="E922" s="71">
        <v>0</v>
      </c>
      <c r="F922" s="126">
        <f t="shared" si="8"/>
        <v>0</v>
      </c>
      <c r="G922" s="126">
        <f t="shared" si="9"/>
        <v>0</v>
      </c>
      <c r="H922" s="127">
        <v>2159999</v>
      </c>
    </row>
    <row r="923" customHeight="1" spans="1:8">
      <c r="A923" s="84" t="s">
        <v>927</v>
      </c>
      <c r="B923" s="130" t="s">
        <v>174</v>
      </c>
      <c r="C923" s="71">
        <v>2209</v>
      </c>
      <c r="D923" s="71">
        <v>1269</v>
      </c>
      <c r="E923" s="71">
        <v>849</v>
      </c>
      <c r="F923" s="126">
        <f t="shared" si="8"/>
        <v>0.384336803983703</v>
      </c>
      <c r="G923" s="126">
        <f t="shared" si="9"/>
        <v>0.66903073286052</v>
      </c>
      <c r="H923" s="127">
        <v>216</v>
      </c>
    </row>
    <row r="924" customHeight="1" spans="1:8">
      <c r="A924" s="101"/>
      <c r="B924" s="130" t="s">
        <v>928</v>
      </c>
      <c r="C924" s="71">
        <v>1959</v>
      </c>
      <c r="D924" s="71">
        <v>1177</v>
      </c>
      <c r="E924" s="71">
        <v>811</v>
      </c>
      <c r="F924" s="126">
        <f t="shared" si="8"/>
        <v>0.413986727922409</v>
      </c>
      <c r="G924" s="126">
        <f t="shared" si="9"/>
        <v>0.689039932030586</v>
      </c>
      <c r="H924" s="127">
        <v>21602</v>
      </c>
    </row>
    <row r="925" customHeight="1" spans="1:8">
      <c r="A925" s="101"/>
      <c r="B925" s="130" t="s">
        <v>213</v>
      </c>
      <c r="C925" s="158">
        <v>145</v>
      </c>
      <c r="D925" s="71">
        <v>174</v>
      </c>
      <c r="E925" s="71">
        <v>147</v>
      </c>
      <c r="F925" s="126">
        <f t="shared" si="8"/>
        <v>1.01379310344828</v>
      </c>
      <c r="G925" s="126">
        <f t="shared" si="9"/>
        <v>0.844827586206897</v>
      </c>
      <c r="H925" s="127">
        <v>2160201</v>
      </c>
    </row>
    <row r="926" customHeight="1" spans="1:8">
      <c r="A926" s="101"/>
      <c r="B926" s="130" t="s">
        <v>214</v>
      </c>
      <c r="C926" s="158"/>
      <c r="D926" s="71">
        <v>0</v>
      </c>
      <c r="E926" s="71">
        <v>0</v>
      </c>
      <c r="F926" s="126">
        <f t="shared" si="8"/>
        <v>0</v>
      </c>
      <c r="G926" s="126">
        <f t="shared" si="9"/>
        <v>0</v>
      </c>
      <c r="H926" s="127">
        <v>2160202</v>
      </c>
    </row>
    <row r="927" customHeight="1" spans="1:8">
      <c r="A927" s="101"/>
      <c r="B927" s="130" t="s">
        <v>215</v>
      </c>
      <c r="C927" s="158"/>
      <c r="D927" s="71">
        <v>0</v>
      </c>
      <c r="E927" s="71">
        <v>0</v>
      </c>
      <c r="F927" s="126">
        <f t="shared" si="8"/>
        <v>0</v>
      </c>
      <c r="G927" s="126">
        <f t="shared" si="9"/>
        <v>0</v>
      </c>
      <c r="H927" s="127">
        <v>2160203</v>
      </c>
    </row>
    <row r="928" customHeight="1" spans="1:8">
      <c r="A928" s="101"/>
      <c r="B928" s="130" t="s">
        <v>929</v>
      </c>
      <c r="C928" s="158"/>
      <c r="D928" s="71">
        <v>0</v>
      </c>
      <c r="E928" s="71">
        <v>0</v>
      </c>
      <c r="F928" s="126">
        <f t="shared" si="8"/>
        <v>0</v>
      </c>
      <c r="G928" s="126">
        <f t="shared" si="9"/>
        <v>0</v>
      </c>
      <c r="H928" s="127">
        <v>2160216</v>
      </c>
    </row>
    <row r="929" customHeight="1" spans="1:8">
      <c r="A929" s="101"/>
      <c r="B929" s="130" t="s">
        <v>930</v>
      </c>
      <c r="C929" s="158"/>
      <c r="D929" s="71">
        <v>0</v>
      </c>
      <c r="E929" s="71">
        <v>0</v>
      </c>
      <c r="F929" s="126">
        <f t="shared" si="8"/>
        <v>0</v>
      </c>
      <c r="G929" s="126">
        <f t="shared" si="9"/>
        <v>0</v>
      </c>
      <c r="H929" s="127">
        <v>2160217</v>
      </c>
    </row>
    <row r="930" customHeight="1" spans="1:8">
      <c r="A930" s="101"/>
      <c r="B930" s="130" t="s">
        <v>931</v>
      </c>
      <c r="C930" s="158"/>
      <c r="D930" s="71">
        <v>0</v>
      </c>
      <c r="E930" s="71">
        <v>0</v>
      </c>
      <c r="F930" s="126">
        <f t="shared" si="8"/>
        <v>0</v>
      </c>
      <c r="G930" s="126">
        <f t="shared" si="9"/>
        <v>0</v>
      </c>
      <c r="H930" s="127">
        <v>2160218</v>
      </c>
    </row>
    <row r="931" customHeight="1" spans="1:8">
      <c r="A931" s="101"/>
      <c r="B931" s="130" t="s">
        <v>932</v>
      </c>
      <c r="C931" s="158"/>
      <c r="D931" s="71">
        <v>0</v>
      </c>
      <c r="E931" s="71">
        <v>0</v>
      </c>
      <c r="F931" s="126">
        <f t="shared" si="8"/>
        <v>0</v>
      </c>
      <c r="G931" s="126">
        <f t="shared" si="9"/>
        <v>0</v>
      </c>
      <c r="H931" s="127">
        <v>2160219</v>
      </c>
    </row>
    <row r="932" customHeight="1" spans="1:8">
      <c r="A932" s="101"/>
      <c r="B932" s="130" t="s">
        <v>222</v>
      </c>
      <c r="C932" s="158"/>
      <c r="D932" s="71">
        <v>0</v>
      </c>
      <c r="E932" s="71">
        <v>0</v>
      </c>
      <c r="F932" s="126">
        <f t="shared" si="8"/>
        <v>0</v>
      </c>
      <c r="G932" s="126">
        <f t="shared" si="9"/>
        <v>0</v>
      </c>
      <c r="H932" s="127">
        <v>2160250</v>
      </c>
    </row>
    <row r="933" customHeight="1" spans="1:8">
      <c r="A933" s="101"/>
      <c r="B933" s="130" t="s">
        <v>933</v>
      </c>
      <c r="C933" s="158">
        <v>1814</v>
      </c>
      <c r="D933" s="71">
        <v>1003</v>
      </c>
      <c r="E933" s="71">
        <v>664</v>
      </c>
      <c r="F933" s="126">
        <f t="shared" si="8"/>
        <v>0.366041896361632</v>
      </c>
      <c r="G933" s="126">
        <f t="shared" si="9"/>
        <v>0.662013958125623</v>
      </c>
      <c r="H933" s="127">
        <v>2160299</v>
      </c>
    </row>
    <row r="934" customHeight="1" spans="1:8">
      <c r="A934" s="101"/>
      <c r="B934" s="130" t="s">
        <v>934</v>
      </c>
      <c r="C934" s="71">
        <v>100</v>
      </c>
      <c r="D934" s="71">
        <v>73</v>
      </c>
      <c r="E934" s="71">
        <v>38</v>
      </c>
      <c r="F934" s="126">
        <f t="shared" si="8"/>
        <v>0.38</v>
      </c>
      <c r="G934" s="126">
        <f t="shared" si="9"/>
        <v>0.520547945205479</v>
      </c>
      <c r="H934" s="127">
        <v>21606</v>
      </c>
    </row>
    <row r="935" customHeight="1" spans="1:8">
      <c r="A935" s="101"/>
      <c r="B935" s="130" t="s">
        <v>213</v>
      </c>
      <c r="C935" s="71">
        <v>0</v>
      </c>
      <c r="D935" s="71">
        <v>0</v>
      </c>
      <c r="E935" s="71">
        <v>0</v>
      </c>
      <c r="F935" s="126">
        <f t="shared" si="8"/>
        <v>0</v>
      </c>
      <c r="G935" s="126">
        <f t="shared" si="9"/>
        <v>0</v>
      </c>
      <c r="H935" s="127">
        <v>2160601</v>
      </c>
    </row>
    <row r="936" customHeight="1" spans="1:8">
      <c r="A936" s="101"/>
      <c r="B936" s="130" t="s">
        <v>214</v>
      </c>
      <c r="C936" s="71">
        <v>0</v>
      </c>
      <c r="D936" s="71">
        <v>0</v>
      </c>
      <c r="E936" s="71">
        <v>0</v>
      </c>
      <c r="F936" s="126">
        <f t="shared" si="8"/>
        <v>0</v>
      </c>
      <c r="G936" s="126">
        <f t="shared" si="9"/>
        <v>0</v>
      </c>
      <c r="H936" s="127">
        <v>2160602</v>
      </c>
    </row>
    <row r="937" customHeight="1" spans="1:8">
      <c r="A937" s="101"/>
      <c r="B937" s="130" t="s">
        <v>215</v>
      </c>
      <c r="C937" s="71">
        <v>0</v>
      </c>
      <c r="D937" s="71">
        <v>0</v>
      </c>
      <c r="E937" s="71">
        <v>0</v>
      </c>
      <c r="F937" s="126">
        <f t="shared" si="8"/>
        <v>0</v>
      </c>
      <c r="G937" s="126">
        <f t="shared" si="9"/>
        <v>0</v>
      </c>
      <c r="H937" s="127">
        <v>2160603</v>
      </c>
    </row>
    <row r="938" customHeight="1" spans="1:8">
      <c r="A938" s="101"/>
      <c r="B938" s="130" t="s">
        <v>935</v>
      </c>
      <c r="C938" s="71">
        <v>0</v>
      </c>
      <c r="D938" s="71">
        <v>0</v>
      </c>
      <c r="E938" s="71">
        <v>0</v>
      </c>
      <c r="F938" s="126">
        <f t="shared" si="8"/>
        <v>0</v>
      </c>
      <c r="G938" s="126">
        <f t="shared" si="9"/>
        <v>0</v>
      </c>
      <c r="H938" s="127">
        <v>2160607</v>
      </c>
    </row>
    <row r="939" customHeight="1" spans="1:8">
      <c r="A939" s="101"/>
      <c r="B939" s="130" t="s">
        <v>936</v>
      </c>
      <c r="C939" s="158">
        <v>100</v>
      </c>
      <c r="D939" s="71">
        <v>73</v>
      </c>
      <c r="E939" s="71">
        <v>38</v>
      </c>
      <c r="F939" s="126">
        <f t="shared" si="8"/>
        <v>0.38</v>
      </c>
      <c r="G939" s="126">
        <f t="shared" si="9"/>
        <v>0.520547945205479</v>
      </c>
      <c r="H939" s="127">
        <v>2160699</v>
      </c>
    </row>
    <row r="940" customHeight="1" spans="1:8">
      <c r="A940" s="101"/>
      <c r="B940" s="130" t="s">
        <v>937</v>
      </c>
      <c r="C940" s="71">
        <v>150</v>
      </c>
      <c r="D940" s="71">
        <v>19</v>
      </c>
      <c r="E940" s="71">
        <v>0</v>
      </c>
      <c r="F940" s="126">
        <f t="shared" si="8"/>
        <v>0</v>
      </c>
      <c r="G940" s="126">
        <f t="shared" si="9"/>
        <v>0</v>
      </c>
      <c r="H940" s="127">
        <v>21699</v>
      </c>
    </row>
    <row r="941" customHeight="1" spans="1:8">
      <c r="A941" s="101"/>
      <c r="B941" s="130" t="s">
        <v>938</v>
      </c>
      <c r="C941" s="71">
        <v>0</v>
      </c>
      <c r="D941" s="71">
        <v>0</v>
      </c>
      <c r="E941" s="71">
        <v>0</v>
      </c>
      <c r="F941" s="126">
        <f t="shared" si="8"/>
        <v>0</v>
      </c>
      <c r="G941" s="126">
        <f t="shared" si="9"/>
        <v>0</v>
      </c>
      <c r="H941" s="127">
        <v>2169901</v>
      </c>
    </row>
    <row r="942" customHeight="1" spans="1:8">
      <c r="A942" s="101"/>
      <c r="B942" s="130" t="s">
        <v>939</v>
      </c>
      <c r="C942" s="158">
        <v>150</v>
      </c>
      <c r="D942" s="71">
        <v>19</v>
      </c>
      <c r="E942" s="71">
        <v>0</v>
      </c>
      <c r="F942" s="126">
        <f t="shared" si="8"/>
        <v>0</v>
      </c>
      <c r="G942" s="126">
        <f t="shared" si="9"/>
        <v>0</v>
      </c>
      <c r="H942" s="127">
        <v>2169999</v>
      </c>
    </row>
    <row r="943" customHeight="1" spans="1:8">
      <c r="A943" s="84" t="s">
        <v>940</v>
      </c>
      <c r="B943" s="130" t="s">
        <v>175</v>
      </c>
      <c r="C943" s="71">
        <v>0</v>
      </c>
      <c r="D943" s="71">
        <v>1</v>
      </c>
      <c r="E943" s="71">
        <v>6</v>
      </c>
      <c r="F943" s="126">
        <f t="shared" si="8"/>
        <v>0</v>
      </c>
      <c r="G943" s="126">
        <f t="shared" si="9"/>
        <v>6</v>
      </c>
      <c r="H943" s="127">
        <v>217</v>
      </c>
    </row>
    <row r="944" customHeight="1" spans="1:8">
      <c r="A944" s="101"/>
      <c r="B944" s="130" t="s">
        <v>941</v>
      </c>
      <c r="C944" s="71">
        <v>0</v>
      </c>
      <c r="D944" s="71">
        <v>0</v>
      </c>
      <c r="E944" s="71">
        <v>0</v>
      </c>
      <c r="F944" s="126">
        <f t="shared" si="8"/>
        <v>0</v>
      </c>
      <c r="G944" s="126">
        <f t="shared" si="9"/>
        <v>0</v>
      </c>
      <c r="H944" s="127">
        <v>21701</v>
      </c>
    </row>
    <row r="945" customHeight="1" spans="1:8">
      <c r="A945" s="101"/>
      <c r="B945" s="130" t="s">
        <v>213</v>
      </c>
      <c r="C945" s="71">
        <v>0</v>
      </c>
      <c r="D945" s="71">
        <v>0</v>
      </c>
      <c r="E945" s="71">
        <v>0</v>
      </c>
      <c r="F945" s="126">
        <f t="shared" si="8"/>
        <v>0</v>
      </c>
      <c r="G945" s="126">
        <f t="shared" si="9"/>
        <v>0</v>
      </c>
      <c r="H945" s="127">
        <v>2170101</v>
      </c>
    </row>
    <row r="946" customHeight="1" spans="1:8">
      <c r="A946" s="101"/>
      <c r="B946" s="130" t="s">
        <v>214</v>
      </c>
      <c r="C946" s="71">
        <v>0</v>
      </c>
      <c r="D946" s="71">
        <v>0</v>
      </c>
      <c r="E946" s="71">
        <v>0</v>
      </c>
      <c r="F946" s="126">
        <f t="shared" si="8"/>
        <v>0</v>
      </c>
      <c r="G946" s="126">
        <f t="shared" si="9"/>
        <v>0</v>
      </c>
      <c r="H946" s="127">
        <v>2170102</v>
      </c>
    </row>
    <row r="947" customHeight="1" spans="1:8">
      <c r="A947" s="101"/>
      <c r="B947" s="130" t="s">
        <v>215</v>
      </c>
      <c r="C947" s="71">
        <v>0</v>
      </c>
      <c r="D947" s="71">
        <v>0</v>
      </c>
      <c r="E947" s="71">
        <v>0</v>
      </c>
      <c r="F947" s="126">
        <f t="shared" si="8"/>
        <v>0</v>
      </c>
      <c r="G947" s="126">
        <f t="shared" si="9"/>
        <v>0</v>
      </c>
      <c r="H947" s="127">
        <v>2170103</v>
      </c>
    </row>
    <row r="948" customHeight="1" spans="1:8">
      <c r="A948" s="101"/>
      <c r="B948" s="130" t="s">
        <v>942</v>
      </c>
      <c r="C948" s="71">
        <v>0</v>
      </c>
      <c r="D948" s="71">
        <v>0</v>
      </c>
      <c r="E948" s="71">
        <v>0</v>
      </c>
      <c r="F948" s="126">
        <f t="shared" si="8"/>
        <v>0</v>
      </c>
      <c r="G948" s="126">
        <f t="shared" si="9"/>
        <v>0</v>
      </c>
      <c r="H948" s="127">
        <v>2170104</v>
      </c>
    </row>
    <row r="949" customHeight="1" spans="1:8">
      <c r="A949" s="101"/>
      <c r="B949" s="130" t="s">
        <v>222</v>
      </c>
      <c r="C949" s="71">
        <v>0</v>
      </c>
      <c r="D949" s="71">
        <v>0</v>
      </c>
      <c r="E949" s="71">
        <v>0</v>
      </c>
      <c r="F949" s="126">
        <f t="shared" si="8"/>
        <v>0</v>
      </c>
      <c r="G949" s="126">
        <f t="shared" si="9"/>
        <v>0</v>
      </c>
      <c r="H949" s="127">
        <v>2170150</v>
      </c>
    </row>
    <row r="950" customHeight="1" spans="1:8">
      <c r="A950" s="101"/>
      <c r="B950" s="130" t="s">
        <v>943</v>
      </c>
      <c r="C950" s="71">
        <v>0</v>
      </c>
      <c r="D950" s="71">
        <v>0</v>
      </c>
      <c r="E950" s="71">
        <v>0</v>
      </c>
      <c r="F950" s="126">
        <f t="shared" si="8"/>
        <v>0</v>
      </c>
      <c r="G950" s="126">
        <f t="shared" si="9"/>
        <v>0</v>
      </c>
      <c r="H950" s="127">
        <v>2170199</v>
      </c>
    </row>
    <row r="951" customHeight="1" spans="1:8">
      <c r="A951" s="101"/>
      <c r="B951" s="130" t="s">
        <v>944</v>
      </c>
      <c r="C951" s="71">
        <v>0</v>
      </c>
      <c r="D951" s="71">
        <v>0</v>
      </c>
      <c r="E951" s="71">
        <v>0</v>
      </c>
      <c r="F951" s="126">
        <f t="shared" si="8"/>
        <v>0</v>
      </c>
      <c r="G951" s="126">
        <f t="shared" si="9"/>
        <v>0</v>
      </c>
      <c r="H951" s="127">
        <v>21702</v>
      </c>
    </row>
    <row r="952" customHeight="1" spans="1:8">
      <c r="A952" s="101"/>
      <c r="B952" s="130" t="s">
        <v>945</v>
      </c>
      <c r="C952" s="71">
        <v>0</v>
      </c>
      <c r="D952" s="71">
        <v>0</v>
      </c>
      <c r="E952" s="71">
        <v>0</v>
      </c>
      <c r="F952" s="126">
        <f t="shared" si="8"/>
        <v>0</v>
      </c>
      <c r="G952" s="126">
        <f t="shared" si="9"/>
        <v>0</v>
      </c>
      <c r="H952" s="127">
        <v>2170201</v>
      </c>
    </row>
    <row r="953" customHeight="1" spans="1:8">
      <c r="A953" s="101"/>
      <c r="B953" s="130" t="s">
        <v>946</v>
      </c>
      <c r="C953" s="71">
        <v>0</v>
      </c>
      <c r="D953" s="71">
        <v>0</v>
      </c>
      <c r="E953" s="71">
        <v>0</v>
      </c>
      <c r="F953" s="126">
        <f t="shared" si="8"/>
        <v>0</v>
      </c>
      <c r="G953" s="126">
        <f t="shared" si="9"/>
        <v>0</v>
      </c>
      <c r="H953" s="127">
        <v>2170202</v>
      </c>
    </row>
    <row r="954" customHeight="1" spans="1:8">
      <c r="A954" s="101"/>
      <c r="B954" s="130" t="s">
        <v>947</v>
      </c>
      <c r="C954" s="71">
        <v>0</v>
      </c>
      <c r="D954" s="71">
        <v>0</v>
      </c>
      <c r="E954" s="71">
        <v>0</v>
      </c>
      <c r="F954" s="126">
        <f t="shared" si="8"/>
        <v>0</v>
      </c>
      <c r="G954" s="126">
        <f t="shared" si="9"/>
        <v>0</v>
      </c>
      <c r="H954" s="127">
        <v>2170203</v>
      </c>
    </row>
    <row r="955" customHeight="1" spans="1:8">
      <c r="A955" s="101"/>
      <c r="B955" s="130" t="s">
        <v>948</v>
      </c>
      <c r="C955" s="71">
        <v>0</v>
      </c>
      <c r="D955" s="71">
        <v>0</v>
      </c>
      <c r="E955" s="71">
        <v>0</v>
      </c>
      <c r="F955" s="126">
        <f t="shared" si="8"/>
        <v>0</v>
      </c>
      <c r="G955" s="126">
        <f t="shared" si="9"/>
        <v>0</v>
      </c>
      <c r="H955" s="127">
        <v>2170204</v>
      </c>
    </row>
    <row r="956" customHeight="1" spans="1:8">
      <c r="A956" s="101"/>
      <c r="B956" s="130" t="s">
        <v>949</v>
      </c>
      <c r="C956" s="71">
        <v>0</v>
      </c>
      <c r="D956" s="71">
        <v>0</v>
      </c>
      <c r="E956" s="71">
        <v>0</v>
      </c>
      <c r="F956" s="126">
        <f t="shared" si="8"/>
        <v>0</v>
      </c>
      <c r="G956" s="126">
        <f t="shared" si="9"/>
        <v>0</v>
      </c>
      <c r="H956" s="127">
        <v>2170205</v>
      </c>
    </row>
    <row r="957" customHeight="1" spans="1:8">
      <c r="A957" s="101"/>
      <c r="B957" s="130" t="s">
        <v>950</v>
      </c>
      <c r="C957" s="71">
        <v>0</v>
      </c>
      <c r="D957" s="71">
        <v>0</v>
      </c>
      <c r="E957" s="71">
        <v>0</v>
      </c>
      <c r="F957" s="126">
        <f t="shared" si="8"/>
        <v>0</v>
      </c>
      <c r="G957" s="126">
        <f t="shared" si="9"/>
        <v>0</v>
      </c>
      <c r="H957" s="127">
        <v>2170206</v>
      </c>
    </row>
    <row r="958" customHeight="1" spans="1:8">
      <c r="A958" s="101"/>
      <c r="B958" s="130" t="s">
        <v>951</v>
      </c>
      <c r="C958" s="71">
        <v>0</v>
      </c>
      <c r="D958" s="71">
        <v>0</v>
      </c>
      <c r="E958" s="71">
        <v>0</v>
      </c>
      <c r="F958" s="126">
        <f t="shared" si="8"/>
        <v>0</v>
      </c>
      <c r="G958" s="126">
        <f t="shared" si="9"/>
        <v>0</v>
      </c>
      <c r="H958" s="127">
        <v>2170207</v>
      </c>
    </row>
    <row r="959" customHeight="1" spans="1:8">
      <c r="A959" s="101"/>
      <c r="B959" s="130" t="s">
        <v>952</v>
      </c>
      <c r="C959" s="71">
        <v>0</v>
      </c>
      <c r="D959" s="71">
        <v>0</v>
      </c>
      <c r="E959" s="71">
        <v>0</v>
      </c>
      <c r="F959" s="126">
        <f t="shared" si="8"/>
        <v>0</v>
      </c>
      <c r="G959" s="126">
        <f t="shared" si="9"/>
        <v>0</v>
      </c>
      <c r="H959" s="127">
        <v>2170208</v>
      </c>
    </row>
    <row r="960" customHeight="1" spans="1:8">
      <c r="A960" s="101"/>
      <c r="B960" s="130" t="s">
        <v>953</v>
      </c>
      <c r="C960" s="71">
        <v>0</v>
      </c>
      <c r="D960" s="71">
        <v>0</v>
      </c>
      <c r="E960" s="71">
        <v>0</v>
      </c>
      <c r="F960" s="126">
        <f t="shared" si="8"/>
        <v>0</v>
      </c>
      <c r="G960" s="126">
        <f t="shared" si="9"/>
        <v>0</v>
      </c>
      <c r="H960" s="127">
        <v>2170299</v>
      </c>
    </row>
    <row r="961" customHeight="1" spans="1:8">
      <c r="A961" s="101"/>
      <c r="B961" s="130" t="s">
        <v>954</v>
      </c>
      <c r="C961" s="71">
        <v>0</v>
      </c>
      <c r="D961" s="71">
        <v>0</v>
      </c>
      <c r="E961" s="71">
        <v>4</v>
      </c>
      <c r="F961" s="126">
        <f t="shared" si="8"/>
        <v>0</v>
      </c>
      <c r="G961" s="126">
        <f t="shared" si="9"/>
        <v>0</v>
      </c>
      <c r="H961" s="127">
        <v>21703</v>
      </c>
    </row>
    <row r="962" customHeight="1" spans="1:8">
      <c r="A962" s="101"/>
      <c r="B962" s="130" t="s">
        <v>955</v>
      </c>
      <c r="C962" s="71">
        <v>0</v>
      </c>
      <c r="D962" s="71">
        <v>0</v>
      </c>
      <c r="E962" s="71">
        <v>0</v>
      </c>
      <c r="F962" s="126">
        <f t="shared" si="8"/>
        <v>0</v>
      </c>
      <c r="G962" s="126">
        <f t="shared" si="9"/>
        <v>0</v>
      </c>
      <c r="H962" s="127">
        <v>2170301</v>
      </c>
    </row>
    <row r="963" customHeight="1" spans="1:8">
      <c r="A963" s="101"/>
      <c r="B963" s="130" t="s">
        <v>956</v>
      </c>
      <c r="C963" s="71">
        <v>0</v>
      </c>
      <c r="D963" s="71">
        <v>0</v>
      </c>
      <c r="E963" s="71">
        <v>4</v>
      </c>
      <c r="F963" s="126">
        <f t="shared" si="8"/>
        <v>0</v>
      </c>
      <c r="G963" s="126">
        <f t="shared" si="9"/>
        <v>0</v>
      </c>
      <c r="H963" s="127">
        <v>2170302</v>
      </c>
    </row>
    <row r="964" customHeight="1" spans="1:8">
      <c r="A964" s="101"/>
      <c r="B964" s="130" t="s">
        <v>957</v>
      </c>
      <c r="C964" s="71">
        <v>0</v>
      </c>
      <c r="D964" s="71">
        <v>0</v>
      </c>
      <c r="E964" s="71">
        <v>0</v>
      </c>
      <c r="F964" s="126">
        <f t="shared" si="8"/>
        <v>0</v>
      </c>
      <c r="G964" s="126">
        <f t="shared" si="9"/>
        <v>0</v>
      </c>
      <c r="H964" s="127">
        <v>2170303</v>
      </c>
    </row>
    <row r="965" customHeight="1" spans="1:8">
      <c r="A965" s="101"/>
      <c r="B965" s="130" t="s">
        <v>958</v>
      </c>
      <c r="C965" s="71">
        <v>0</v>
      </c>
      <c r="D965" s="71">
        <v>0</v>
      </c>
      <c r="E965" s="71">
        <v>0</v>
      </c>
      <c r="F965" s="126">
        <f t="shared" si="8"/>
        <v>0</v>
      </c>
      <c r="G965" s="126">
        <f t="shared" si="9"/>
        <v>0</v>
      </c>
      <c r="H965" s="127">
        <v>2170304</v>
      </c>
    </row>
    <row r="966" customHeight="1" spans="1:8">
      <c r="A966" s="101"/>
      <c r="B966" s="130" t="s">
        <v>959</v>
      </c>
      <c r="C966" s="71">
        <v>0</v>
      </c>
      <c r="D966" s="71">
        <v>0</v>
      </c>
      <c r="E966" s="71">
        <v>0</v>
      </c>
      <c r="F966" s="126">
        <f t="shared" si="8"/>
        <v>0</v>
      </c>
      <c r="G966" s="126">
        <f t="shared" si="9"/>
        <v>0</v>
      </c>
      <c r="H966" s="127">
        <v>2170399</v>
      </c>
    </row>
    <row r="967" customHeight="1" spans="1:8">
      <c r="A967" s="101"/>
      <c r="B967" s="130" t="s">
        <v>960</v>
      </c>
      <c r="C967" s="71">
        <v>0</v>
      </c>
      <c r="D967" s="71">
        <v>0</v>
      </c>
      <c r="E967" s="71">
        <v>0</v>
      </c>
      <c r="F967" s="126">
        <f t="shared" si="8"/>
        <v>0</v>
      </c>
      <c r="G967" s="126">
        <f t="shared" si="9"/>
        <v>0</v>
      </c>
      <c r="H967" s="127">
        <v>21704</v>
      </c>
    </row>
    <row r="968" customHeight="1" spans="1:8">
      <c r="A968" s="101"/>
      <c r="B968" s="130" t="s">
        <v>961</v>
      </c>
      <c r="C968" s="71">
        <v>0</v>
      </c>
      <c r="D968" s="71">
        <v>0</v>
      </c>
      <c r="E968" s="71">
        <v>0</v>
      </c>
      <c r="F968" s="126">
        <f t="shared" si="8"/>
        <v>0</v>
      </c>
      <c r="G968" s="126">
        <f t="shared" si="9"/>
        <v>0</v>
      </c>
      <c r="H968" s="127">
        <v>2170401</v>
      </c>
    </row>
    <row r="969" customHeight="1" spans="1:8">
      <c r="A969" s="101"/>
      <c r="B969" s="130" t="s">
        <v>962</v>
      </c>
      <c r="C969" s="71">
        <v>0</v>
      </c>
      <c r="D969" s="71">
        <v>0</v>
      </c>
      <c r="E969" s="71">
        <v>0</v>
      </c>
      <c r="F969" s="126">
        <f t="shared" si="8"/>
        <v>0</v>
      </c>
      <c r="G969" s="126">
        <f t="shared" si="9"/>
        <v>0</v>
      </c>
      <c r="H969" s="127">
        <v>2170499</v>
      </c>
    </row>
    <row r="970" customHeight="1" spans="1:8">
      <c r="A970" s="101"/>
      <c r="B970" s="130" t="s">
        <v>963</v>
      </c>
      <c r="C970" s="71">
        <v>0</v>
      </c>
      <c r="D970" s="71">
        <v>1</v>
      </c>
      <c r="E970" s="71">
        <v>2</v>
      </c>
      <c r="F970" s="126">
        <f t="shared" si="8"/>
        <v>0</v>
      </c>
      <c r="G970" s="126">
        <f t="shared" si="9"/>
        <v>2</v>
      </c>
      <c r="H970" s="127">
        <v>21799</v>
      </c>
    </row>
    <row r="971" customHeight="1" spans="1:8">
      <c r="A971" s="101"/>
      <c r="B971" s="130" t="s">
        <v>964</v>
      </c>
      <c r="C971" s="71">
        <v>0</v>
      </c>
      <c r="D971" s="71">
        <v>0</v>
      </c>
      <c r="E971" s="71">
        <v>0</v>
      </c>
      <c r="F971" s="126">
        <f t="shared" si="8"/>
        <v>0</v>
      </c>
      <c r="G971" s="126">
        <f t="shared" si="9"/>
        <v>0</v>
      </c>
      <c r="H971" s="127">
        <v>2179902</v>
      </c>
    </row>
    <row r="972" customHeight="1" spans="1:8">
      <c r="A972" s="101"/>
      <c r="B972" s="130" t="s">
        <v>965</v>
      </c>
      <c r="C972" s="71">
        <v>0</v>
      </c>
      <c r="D972" s="71">
        <v>1</v>
      </c>
      <c r="E972" s="71">
        <v>2</v>
      </c>
      <c r="F972" s="126">
        <f t="shared" si="8"/>
        <v>0</v>
      </c>
      <c r="G972" s="126">
        <f t="shared" si="9"/>
        <v>2</v>
      </c>
      <c r="H972" s="127">
        <v>2179999</v>
      </c>
    </row>
    <row r="973" customHeight="1" spans="1:8">
      <c r="A973" s="84" t="s">
        <v>966</v>
      </c>
      <c r="B973" s="130" t="s">
        <v>176</v>
      </c>
      <c r="C973" s="71">
        <v>0</v>
      </c>
      <c r="D973" s="71">
        <v>0</v>
      </c>
      <c r="E973" s="71">
        <v>0</v>
      </c>
      <c r="F973" s="126">
        <f t="shared" si="8"/>
        <v>0</v>
      </c>
      <c r="G973" s="126">
        <f t="shared" si="9"/>
        <v>0</v>
      </c>
      <c r="H973" s="127">
        <v>219</v>
      </c>
    </row>
    <row r="974" customHeight="1" spans="1:8">
      <c r="A974" s="101"/>
      <c r="B974" s="130" t="s">
        <v>967</v>
      </c>
      <c r="C974" s="71">
        <v>0</v>
      </c>
      <c r="D974" s="71">
        <v>0</v>
      </c>
      <c r="E974" s="71">
        <v>0</v>
      </c>
      <c r="F974" s="126">
        <f t="shared" si="8"/>
        <v>0</v>
      </c>
      <c r="G974" s="126">
        <f t="shared" si="9"/>
        <v>0</v>
      </c>
      <c r="H974" s="127">
        <v>21901</v>
      </c>
    </row>
    <row r="975" customHeight="1" spans="1:8">
      <c r="A975" s="101"/>
      <c r="B975" s="130" t="s">
        <v>968</v>
      </c>
      <c r="C975" s="71">
        <v>0</v>
      </c>
      <c r="D975" s="71">
        <v>0</v>
      </c>
      <c r="E975" s="71">
        <v>0</v>
      </c>
      <c r="F975" s="126">
        <f t="shared" si="8"/>
        <v>0</v>
      </c>
      <c r="G975" s="126">
        <f t="shared" si="9"/>
        <v>0</v>
      </c>
      <c r="H975" s="127">
        <v>21902</v>
      </c>
    </row>
    <row r="976" customHeight="1" spans="1:8">
      <c r="A976" s="101"/>
      <c r="B976" s="130" t="s">
        <v>969</v>
      </c>
      <c r="C976" s="71">
        <v>0</v>
      </c>
      <c r="D976" s="71">
        <v>0</v>
      </c>
      <c r="E976" s="71">
        <v>0</v>
      </c>
      <c r="F976" s="126">
        <f t="shared" si="8"/>
        <v>0</v>
      </c>
      <c r="G976" s="126">
        <f t="shared" si="9"/>
        <v>0</v>
      </c>
      <c r="H976" s="127">
        <v>21903</v>
      </c>
    </row>
    <row r="977" customHeight="1" spans="1:8">
      <c r="A977" s="101"/>
      <c r="B977" s="130" t="s">
        <v>970</v>
      </c>
      <c r="C977" s="71">
        <v>0</v>
      </c>
      <c r="D977" s="71">
        <v>0</v>
      </c>
      <c r="E977" s="71">
        <v>0</v>
      </c>
      <c r="F977" s="126">
        <f t="shared" si="8"/>
        <v>0</v>
      </c>
      <c r="G977" s="126">
        <f t="shared" si="9"/>
        <v>0</v>
      </c>
      <c r="H977" s="127">
        <v>21904</v>
      </c>
    </row>
    <row r="978" customHeight="1" spans="1:8">
      <c r="A978" s="101"/>
      <c r="B978" s="130" t="s">
        <v>971</v>
      </c>
      <c r="C978" s="71">
        <v>0</v>
      </c>
      <c r="D978" s="71">
        <v>0</v>
      </c>
      <c r="E978" s="71">
        <v>0</v>
      </c>
      <c r="F978" s="126">
        <f t="shared" si="8"/>
        <v>0</v>
      </c>
      <c r="G978" s="126">
        <f t="shared" si="9"/>
        <v>0</v>
      </c>
      <c r="H978" s="127">
        <v>21905</v>
      </c>
    </row>
    <row r="979" customHeight="1" spans="1:8">
      <c r="A979" s="101"/>
      <c r="B979" s="130" t="s">
        <v>747</v>
      </c>
      <c r="C979" s="71">
        <v>0</v>
      </c>
      <c r="D979" s="71">
        <v>0</v>
      </c>
      <c r="E979" s="71">
        <v>0</v>
      </c>
      <c r="F979" s="126">
        <f t="shared" si="8"/>
        <v>0</v>
      </c>
      <c r="G979" s="126">
        <f t="shared" si="9"/>
        <v>0</v>
      </c>
      <c r="H979" s="127">
        <v>21906</v>
      </c>
    </row>
    <row r="980" customHeight="1" spans="1:8">
      <c r="A980" s="101"/>
      <c r="B980" s="130" t="s">
        <v>972</v>
      </c>
      <c r="C980" s="71">
        <v>0</v>
      </c>
      <c r="D980" s="71">
        <v>0</v>
      </c>
      <c r="E980" s="71">
        <v>0</v>
      </c>
      <c r="F980" s="126">
        <f t="shared" si="8"/>
        <v>0</v>
      </c>
      <c r="G980" s="126">
        <f t="shared" si="9"/>
        <v>0</v>
      </c>
      <c r="H980" s="127">
        <v>21907</v>
      </c>
    </row>
    <row r="981" customHeight="1" spans="1:8">
      <c r="A981" s="101"/>
      <c r="B981" s="130" t="s">
        <v>973</v>
      </c>
      <c r="C981" s="71">
        <v>0</v>
      </c>
      <c r="D981" s="71">
        <v>0</v>
      </c>
      <c r="E981" s="71">
        <v>0</v>
      </c>
      <c r="F981" s="126">
        <f t="shared" si="8"/>
        <v>0</v>
      </c>
      <c r="G981" s="126">
        <f t="shared" si="9"/>
        <v>0</v>
      </c>
      <c r="H981" s="127">
        <v>21908</v>
      </c>
    </row>
    <row r="982" customHeight="1" spans="1:8">
      <c r="A982" s="101"/>
      <c r="B982" s="130" t="s">
        <v>974</v>
      </c>
      <c r="C982" s="71">
        <v>0</v>
      </c>
      <c r="D982" s="71">
        <v>0</v>
      </c>
      <c r="E982" s="71">
        <v>0</v>
      </c>
      <c r="F982" s="126">
        <f t="shared" si="8"/>
        <v>0</v>
      </c>
      <c r="G982" s="126">
        <f t="shared" si="9"/>
        <v>0</v>
      </c>
      <c r="H982" s="127">
        <v>21999</v>
      </c>
    </row>
    <row r="983" customHeight="1" spans="1:8">
      <c r="A983" s="84" t="s">
        <v>975</v>
      </c>
      <c r="B983" s="130" t="s">
        <v>177</v>
      </c>
      <c r="C983" s="71">
        <v>1690</v>
      </c>
      <c r="D983" s="71">
        <v>1727</v>
      </c>
      <c r="E983" s="71">
        <v>1725</v>
      </c>
      <c r="F983" s="126">
        <f t="shared" si="8"/>
        <v>1.0207100591716</v>
      </c>
      <c r="G983" s="126">
        <f t="shared" si="9"/>
        <v>0.998841922408801</v>
      </c>
      <c r="H983" s="127">
        <v>220</v>
      </c>
    </row>
    <row r="984" customHeight="1" spans="1:8">
      <c r="A984" s="101"/>
      <c r="B984" s="130" t="s">
        <v>976</v>
      </c>
      <c r="C984" s="71">
        <v>1615</v>
      </c>
      <c r="D984" s="71">
        <v>1666</v>
      </c>
      <c r="E984" s="71">
        <v>1645</v>
      </c>
      <c r="F984" s="126">
        <f t="shared" si="8"/>
        <v>1.01857585139319</v>
      </c>
      <c r="G984" s="126">
        <f t="shared" si="9"/>
        <v>0.987394957983193</v>
      </c>
      <c r="H984" s="127">
        <v>22001</v>
      </c>
    </row>
    <row r="985" customHeight="1" spans="1:8">
      <c r="A985" s="101"/>
      <c r="B985" s="130" t="s">
        <v>213</v>
      </c>
      <c r="C985" s="158">
        <v>821</v>
      </c>
      <c r="D985" s="71">
        <v>844</v>
      </c>
      <c r="E985" s="71">
        <v>779</v>
      </c>
      <c r="F985" s="126">
        <f t="shared" si="8"/>
        <v>0.94884287454324</v>
      </c>
      <c r="G985" s="126">
        <f t="shared" si="9"/>
        <v>0.922985781990521</v>
      </c>
      <c r="H985" s="127">
        <v>2200101</v>
      </c>
    </row>
    <row r="986" customHeight="1" spans="1:8">
      <c r="A986" s="101"/>
      <c r="B986" s="130" t="s">
        <v>214</v>
      </c>
      <c r="C986" s="158"/>
      <c r="D986" s="71">
        <v>98</v>
      </c>
      <c r="E986" s="71">
        <v>0</v>
      </c>
      <c r="F986" s="126">
        <f t="shared" si="8"/>
        <v>0</v>
      </c>
      <c r="G986" s="126">
        <f t="shared" si="9"/>
        <v>0</v>
      </c>
      <c r="H986" s="127">
        <v>2200102</v>
      </c>
    </row>
    <row r="987" customHeight="1" spans="1:8">
      <c r="A987" s="101"/>
      <c r="B987" s="130" t="s">
        <v>215</v>
      </c>
      <c r="C987" s="158"/>
      <c r="D987" s="71">
        <v>0</v>
      </c>
      <c r="E987" s="71">
        <v>0</v>
      </c>
      <c r="F987" s="126">
        <f t="shared" si="8"/>
        <v>0</v>
      </c>
      <c r="G987" s="126">
        <f t="shared" si="9"/>
        <v>0</v>
      </c>
      <c r="H987" s="127">
        <v>2200103</v>
      </c>
    </row>
    <row r="988" customHeight="1" spans="1:8">
      <c r="A988" s="101"/>
      <c r="B988" s="130" t="s">
        <v>977</v>
      </c>
      <c r="C988" s="158">
        <v>135</v>
      </c>
      <c r="D988" s="71">
        <v>124</v>
      </c>
      <c r="E988" s="71">
        <v>135</v>
      </c>
      <c r="F988" s="126">
        <f t="shared" si="8"/>
        <v>1</v>
      </c>
      <c r="G988" s="126">
        <f t="shared" si="9"/>
        <v>1.08870967741935</v>
      </c>
      <c r="H988" s="127">
        <v>2200104</v>
      </c>
    </row>
    <row r="989" customHeight="1" spans="1:8">
      <c r="A989" s="101"/>
      <c r="B989" s="130" t="s">
        <v>978</v>
      </c>
      <c r="C989" s="158">
        <v>32</v>
      </c>
      <c r="D989" s="71">
        <v>0</v>
      </c>
      <c r="E989" s="71">
        <v>32</v>
      </c>
      <c r="F989" s="126">
        <f t="shared" si="8"/>
        <v>1</v>
      </c>
      <c r="G989" s="126">
        <f t="shared" si="9"/>
        <v>0</v>
      </c>
      <c r="H989" s="127">
        <v>2200106</v>
      </c>
    </row>
    <row r="990" customHeight="1" spans="1:8">
      <c r="A990" s="101"/>
      <c r="B990" s="130" t="s">
        <v>979</v>
      </c>
      <c r="C990" s="158"/>
      <c r="D990" s="71">
        <v>0</v>
      </c>
      <c r="E990" s="71">
        <v>0</v>
      </c>
      <c r="F990" s="126">
        <f t="shared" si="8"/>
        <v>0</v>
      </c>
      <c r="G990" s="126">
        <f t="shared" si="9"/>
        <v>0</v>
      </c>
      <c r="H990" s="127">
        <v>2200107</v>
      </c>
    </row>
    <row r="991" customHeight="1" spans="1:8">
      <c r="A991" s="101"/>
      <c r="B991" s="130" t="s">
        <v>980</v>
      </c>
      <c r="C991" s="158"/>
      <c r="D991" s="71">
        <v>0</v>
      </c>
      <c r="E991" s="71">
        <v>0</v>
      </c>
      <c r="F991" s="126">
        <f t="shared" si="8"/>
        <v>0</v>
      </c>
      <c r="G991" s="126">
        <f t="shared" si="9"/>
        <v>0</v>
      </c>
      <c r="H991" s="127">
        <v>2200108</v>
      </c>
    </row>
    <row r="992" customHeight="1" spans="1:8">
      <c r="A992" s="101"/>
      <c r="B992" s="130" t="s">
        <v>981</v>
      </c>
      <c r="C992" s="158">
        <v>5</v>
      </c>
      <c r="D992" s="71">
        <v>25</v>
      </c>
      <c r="E992" s="71">
        <v>5</v>
      </c>
      <c r="F992" s="126">
        <f t="shared" si="8"/>
        <v>1</v>
      </c>
      <c r="G992" s="126">
        <f t="shared" si="9"/>
        <v>0.2</v>
      </c>
      <c r="H992" s="127">
        <v>2200109</v>
      </c>
    </row>
    <row r="993" customHeight="1" spans="1:8">
      <c r="A993" s="101"/>
      <c r="B993" s="130" t="s">
        <v>982</v>
      </c>
      <c r="C993" s="158"/>
      <c r="D993" s="71">
        <v>0</v>
      </c>
      <c r="E993" s="71">
        <v>0</v>
      </c>
      <c r="F993" s="126">
        <f t="shared" si="8"/>
        <v>0</v>
      </c>
      <c r="G993" s="126">
        <f t="shared" si="9"/>
        <v>0</v>
      </c>
      <c r="H993" s="127">
        <v>2200112</v>
      </c>
    </row>
    <row r="994" customHeight="1" spans="1:8">
      <c r="A994" s="101"/>
      <c r="B994" s="130" t="s">
        <v>983</v>
      </c>
      <c r="C994" s="158"/>
      <c r="D994" s="71">
        <v>0</v>
      </c>
      <c r="E994" s="71">
        <v>0</v>
      </c>
      <c r="F994" s="126">
        <f t="shared" si="8"/>
        <v>0</v>
      </c>
      <c r="G994" s="126">
        <f t="shared" si="9"/>
        <v>0</v>
      </c>
      <c r="H994" s="127">
        <v>2200113</v>
      </c>
    </row>
    <row r="995" customHeight="1" spans="1:8">
      <c r="A995" s="101"/>
      <c r="B995" s="130" t="s">
        <v>984</v>
      </c>
      <c r="C995" s="158"/>
      <c r="D995" s="71">
        <v>39</v>
      </c>
      <c r="E995" s="71">
        <v>0</v>
      </c>
      <c r="F995" s="126">
        <f t="shared" si="8"/>
        <v>0</v>
      </c>
      <c r="G995" s="126">
        <f t="shared" si="9"/>
        <v>0</v>
      </c>
      <c r="H995" s="127">
        <v>2200114</v>
      </c>
    </row>
    <row r="996" customHeight="1" spans="1:8">
      <c r="A996" s="101"/>
      <c r="B996" s="130" t="s">
        <v>985</v>
      </c>
      <c r="C996" s="158"/>
      <c r="D996" s="71">
        <v>0</v>
      </c>
      <c r="E996" s="71">
        <v>0</v>
      </c>
      <c r="F996" s="126">
        <f t="shared" si="8"/>
        <v>0</v>
      </c>
      <c r="G996" s="126">
        <f t="shared" si="9"/>
        <v>0</v>
      </c>
      <c r="H996" s="127">
        <v>2200115</v>
      </c>
    </row>
    <row r="997" customHeight="1" spans="1:8">
      <c r="A997" s="101"/>
      <c r="B997" s="130" t="s">
        <v>986</v>
      </c>
      <c r="C997" s="158"/>
      <c r="D997" s="71">
        <v>0</v>
      </c>
      <c r="E997" s="71">
        <v>0</v>
      </c>
      <c r="F997" s="126">
        <f t="shared" si="8"/>
        <v>0</v>
      </c>
      <c r="G997" s="126">
        <f t="shared" si="9"/>
        <v>0</v>
      </c>
      <c r="H997" s="127">
        <v>2200116</v>
      </c>
    </row>
    <row r="998" customHeight="1" spans="1:8">
      <c r="A998" s="101"/>
      <c r="B998" s="130" t="s">
        <v>987</v>
      </c>
      <c r="C998" s="158"/>
      <c r="D998" s="71">
        <v>0</v>
      </c>
      <c r="E998" s="71">
        <v>0</v>
      </c>
      <c r="F998" s="126">
        <f t="shared" si="8"/>
        <v>0</v>
      </c>
      <c r="G998" s="126">
        <f t="shared" si="9"/>
        <v>0</v>
      </c>
      <c r="H998" s="127">
        <v>2200119</v>
      </c>
    </row>
    <row r="999" customHeight="1" spans="1:8">
      <c r="A999" s="101"/>
      <c r="B999" s="130" t="s">
        <v>988</v>
      </c>
      <c r="C999" s="158"/>
      <c r="D999" s="71">
        <v>0</v>
      </c>
      <c r="E999" s="71">
        <v>0</v>
      </c>
      <c r="F999" s="126">
        <f t="shared" si="8"/>
        <v>0</v>
      </c>
      <c r="G999" s="126">
        <f t="shared" si="9"/>
        <v>0</v>
      </c>
      <c r="H999" s="127">
        <v>2200120</v>
      </c>
    </row>
    <row r="1000" customHeight="1" spans="1:8">
      <c r="A1000" s="101"/>
      <c r="B1000" s="130" t="s">
        <v>989</v>
      </c>
      <c r="C1000" s="158"/>
      <c r="D1000" s="71">
        <v>0</v>
      </c>
      <c r="E1000" s="71">
        <v>0</v>
      </c>
      <c r="F1000" s="126">
        <f t="shared" si="8"/>
        <v>0</v>
      </c>
      <c r="G1000" s="126">
        <f t="shared" si="9"/>
        <v>0</v>
      </c>
      <c r="H1000" s="127">
        <v>2200121</v>
      </c>
    </row>
    <row r="1001" customHeight="1" spans="1:8">
      <c r="A1001" s="101"/>
      <c r="B1001" s="130" t="s">
        <v>990</v>
      </c>
      <c r="C1001" s="158"/>
      <c r="D1001" s="71">
        <v>0</v>
      </c>
      <c r="E1001" s="71">
        <v>0</v>
      </c>
      <c r="F1001" s="126">
        <f t="shared" si="8"/>
        <v>0</v>
      </c>
      <c r="G1001" s="126">
        <f t="shared" si="9"/>
        <v>0</v>
      </c>
      <c r="H1001" s="127">
        <v>2200122</v>
      </c>
    </row>
    <row r="1002" customHeight="1" spans="1:8">
      <c r="A1002" s="101"/>
      <c r="B1002" s="130" t="s">
        <v>991</v>
      </c>
      <c r="C1002" s="158"/>
      <c r="D1002" s="71">
        <v>0</v>
      </c>
      <c r="E1002" s="71">
        <v>0</v>
      </c>
      <c r="F1002" s="126">
        <f t="shared" si="8"/>
        <v>0</v>
      </c>
      <c r="G1002" s="126">
        <f t="shared" si="9"/>
        <v>0</v>
      </c>
      <c r="H1002" s="127">
        <v>2200123</v>
      </c>
    </row>
    <row r="1003" customHeight="1" spans="1:8">
      <c r="A1003" s="101"/>
      <c r="B1003" s="130" t="s">
        <v>992</v>
      </c>
      <c r="C1003" s="158"/>
      <c r="D1003" s="71">
        <v>0</v>
      </c>
      <c r="E1003" s="71">
        <v>0</v>
      </c>
      <c r="F1003" s="126">
        <f t="shared" si="8"/>
        <v>0</v>
      </c>
      <c r="G1003" s="126">
        <f t="shared" si="9"/>
        <v>0</v>
      </c>
      <c r="H1003" s="127">
        <v>2200124</v>
      </c>
    </row>
    <row r="1004" customHeight="1" spans="1:8">
      <c r="A1004" s="101"/>
      <c r="B1004" s="130" t="s">
        <v>993</v>
      </c>
      <c r="C1004" s="158"/>
      <c r="D1004" s="71">
        <v>0</v>
      </c>
      <c r="E1004" s="71">
        <v>0</v>
      </c>
      <c r="F1004" s="126">
        <f t="shared" si="8"/>
        <v>0</v>
      </c>
      <c r="G1004" s="126">
        <f t="shared" si="9"/>
        <v>0</v>
      </c>
      <c r="H1004" s="127">
        <v>2200125</v>
      </c>
    </row>
    <row r="1005" customHeight="1" spans="1:8">
      <c r="A1005" s="101"/>
      <c r="B1005" s="130" t="s">
        <v>994</v>
      </c>
      <c r="C1005" s="158"/>
      <c r="D1005" s="71">
        <v>0</v>
      </c>
      <c r="E1005" s="71">
        <v>0</v>
      </c>
      <c r="F1005" s="126">
        <f t="shared" si="8"/>
        <v>0</v>
      </c>
      <c r="G1005" s="126">
        <f t="shared" si="9"/>
        <v>0</v>
      </c>
      <c r="H1005" s="127">
        <v>2200126</v>
      </c>
    </row>
    <row r="1006" customHeight="1" spans="1:8">
      <c r="A1006" s="101"/>
      <c r="B1006" s="130" t="s">
        <v>995</v>
      </c>
      <c r="C1006" s="158"/>
      <c r="D1006" s="71">
        <v>0</v>
      </c>
      <c r="E1006" s="71">
        <v>0</v>
      </c>
      <c r="F1006" s="126">
        <f t="shared" si="8"/>
        <v>0</v>
      </c>
      <c r="G1006" s="126">
        <f t="shared" si="9"/>
        <v>0</v>
      </c>
      <c r="H1006" s="127">
        <v>2200127</v>
      </c>
    </row>
    <row r="1007" customHeight="1" spans="1:8">
      <c r="A1007" s="101"/>
      <c r="B1007" s="130" t="s">
        <v>996</v>
      </c>
      <c r="C1007" s="158"/>
      <c r="D1007" s="71">
        <v>0</v>
      </c>
      <c r="E1007" s="71">
        <v>0</v>
      </c>
      <c r="F1007" s="126">
        <f t="shared" si="8"/>
        <v>0</v>
      </c>
      <c r="G1007" s="126">
        <f t="shared" si="9"/>
        <v>0</v>
      </c>
      <c r="H1007" s="127">
        <v>2200128</v>
      </c>
    </row>
    <row r="1008" customHeight="1" spans="1:8">
      <c r="A1008" s="101"/>
      <c r="B1008" s="130" t="s">
        <v>997</v>
      </c>
      <c r="C1008" s="158"/>
      <c r="D1008" s="71">
        <v>0</v>
      </c>
      <c r="E1008" s="71">
        <v>0</v>
      </c>
      <c r="F1008" s="126">
        <f t="shared" si="8"/>
        <v>0</v>
      </c>
      <c r="G1008" s="126">
        <f t="shared" si="9"/>
        <v>0</v>
      </c>
      <c r="H1008" s="127">
        <v>2200129</v>
      </c>
    </row>
    <row r="1009" customHeight="1" spans="1:8">
      <c r="A1009" s="101"/>
      <c r="B1009" s="130" t="s">
        <v>222</v>
      </c>
      <c r="C1009" s="158">
        <v>522</v>
      </c>
      <c r="D1009" s="71">
        <v>517</v>
      </c>
      <c r="E1009" s="71">
        <v>541</v>
      </c>
      <c r="F1009" s="126">
        <f t="shared" si="8"/>
        <v>1.03639846743295</v>
      </c>
      <c r="G1009" s="126">
        <f t="shared" si="9"/>
        <v>1.04642166344294</v>
      </c>
      <c r="H1009" s="127">
        <v>2200150</v>
      </c>
    </row>
    <row r="1010" customHeight="1" spans="1:8">
      <c r="A1010" s="101"/>
      <c r="B1010" s="130" t="s">
        <v>998</v>
      </c>
      <c r="C1010" s="158">
        <v>100</v>
      </c>
      <c r="D1010" s="71">
        <v>19</v>
      </c>
      <c r="E1010" s="71">
        <v>153</v>
      </c>
      <c r="F1010" s="126">
        <f t="shared" si="8"/>
        <v>1.53</v>
      </c>
      <c r="G1010" s="126">
        <f t="shared" si="9"/>
        <v>8.05263157894737</v>
      </c>
      <c r="H1010" s="127">
        <v>2200199</v>
      </c>
    </row>
    <row r="1011" customHeight="1" spans="1:8">
      <c r="A1011" s="101"/>
      <c r="B1011" s="130" t="s">
        <v>999</v>
      </c>
      <c r="C1011" s="71">
        <v>75</v>
      </c>
      <c r="D1011" s="71">
        <v>61</v>
      </c>
      <c r="E1011" s="71">
        <v>80</v>
      </c>
      <c r="F1011" s="126">
        <f t="shared" si="8"/>
        <v>1.06666666666667</v>
      </c>
      <c r="G1011" s="126">
        <f t="shared" si="9"/>
        <v>1.31147540983607</v>
      </c>
      <c r="H1011" s="127">
        <v>22005</v>
      </c>
    </row>
    <row r="1012" customHeight="1" spans="1:8">
      <c r="A1012" s="101"/>
      <c r="B1012" s="130" t="s">
        <v>213</v>
      </c>
      <c r="C1012" s="158">
        <v>33</v>
      </c>
      <c r="D1012" s="71">
        <v>30</v>
      </c>
      <c r="E1012" s="71">
        <v>23</v>
      </c>
      <c r="F1012" s="126">
        <f t="shared" si="8"/>
        <v>0.696969696969697</v>
      </c>
      <c r="G1012" s="126">
        <f t="shared" si="9"/>
        <v>0.766666666666667</v>
      </c>
      <c r="H1012" s="127">
        <v>2200501</v>
      </c>
    </row>
    <row r="1013" customHeight="1" spans="1:8">
      <c r="A1013" s="101"/>
      <c r="B1013" s="130" t="s">
        <v>214</v>
      </c>
      <c r="C1013" s="158"/>
      <c r="D1013" s="71">
        <v>0</v>
      </c>
      <c r="E1013" s="71">
        <v>0</v>
      </c>
      <c r="F1013" s="126">
        <f t="shared" si="8"/>
        <v>0</v>
      </c>
      <c r="G1013" s="126">
        <f t="shared" si="9"/>
        <v>0</v>
      </c>
      <c r="H1013" s="127">
        <v>2200502</v>
      </c>
    </row>
    <row r="1014" customHeight="1" spans="1:8">
      <c r="A1014" s="101"/>
      <c r="B1014" s="130" t="s">
        <v>215</v>
      </c>
      <c r="C1014" s="158"/>
      <c r="D1014" s="71">
        <v>0</v>
      </c>
      <c r="E1014" s="71">
        <v>0</v>
      </c>
      <c r="F1014" s="126">
        <f t="shared" si="8"/>
        <v>0</v>
      </c>
      <c r="G1014" s="126">
        <f t="shared" si="9"/>
        <v>0</v>
      </c>
      <c r="H1014" s="127">
        <v>2200503</v>
      </c>
    </row>
    <row r="1015" customHeight="1" spans="1:8">
      <c r="A1015" s="101"/>
      <c r="B1015" s="130" t="s">
        <v>1000</v>
      </c>
      <c r="C1015" s="158">
        <v>24</v>
      </c>
      <c r="D1015" s="71">
        <v>24</v>
      </c>
      <c r="E1015" s="71">
        <v>25</v>
      </c>
      <c r="F1015" s="126">
        <f t="shared" si="8"/>
        <v>1.04166666666667</v>
      </c>
      <c r="G1015" s="126">
        <f t="shared" si="9"/>
        <v>1.04166666666667</v>
      </c>
      <c r="H1015" s="127">
        <v>2200504</v>
      </c>
    </row>
    <row r="1016" customHeight="1" spans="1:8">
      <c r="A1016" s="101"/>
      <c r="B1016" s="130" t="s">
        <v>1001</v>
      </c>
      <c r="C1016" s="158"/>
      <c r="D1016" s="71">
        <v>0</v>
      </c>
      <c r="E1016" s="71">
        <v>0</v>
      </c>
      <c r="F1016" s="126">
        <f t="shared" si="8"/>
        <v>0</v>
      </c>
      <c r="G1016" s="126">
        <f t="shared" si="9"/>
        <v>0</v>
      </c>
      <c r="H1016" s="127">
        <v>2200506</v>
      </c>
    </row>
    <row r="1017" customHeight="1" spans="1:8">
      <c r="A1017" s="101"/>
      <c r="B1017" s="130" t="s">
        <v>1002</v>
      </c>
      <c r="C1017" s="158"/>
      <c r="D1017" s="71">
        <v>0</v>
      </c>
      <c r="E1017" s="71">
        <v>0</v>
      </c>
      <c r="F1017" s="126">
        <f t="shared" si="8"/>
        <v>0</v>
      </c>
      <c r="G1017" s="126">
        <f t="shared" si="9"/>
        <v>0</v>
      </c>
      <c r="H1017" s="127">
        <v>2200507</v>
      </c>
    </row>
    <row r="1018" customHeight="1" spans="1:8">
      <c r="A1018" s="101"/>
      <c r="B1018" s="130" t="s">
        <v>1003</v>
      </c>
      <c r="C1018" s="158"/>
      <c r="D1018" s="71">
        <v>0</v>
      </c>
      <c r="E1018" s="71">
        <v>0</v>
      </c>
      <c r="F1018" s="126">
        <f t="shared" si="8"/>
        <v>0</v>
      </c>
      <c r="G1018" s="126">
        <f t="shared" si="9"/>
        <v>0</v>
      </c>
      <c r="H1018" s="127">
        <v>2200508</v>
      </c>
    </row>
    <row r="1019" customHeight="1" spans="1:8">
      <c r="A1019" s="101"/>
      <c r="B1019" s="130" t="s">
        <v>1004</v>
      </c>
      <c r="C1019" s="158"/>
      <c r="D1019" s="71">
        <v>0</v>
      </c>
      <c r="E1019" s="71">
        <v>0</v>
      </c>
      <c r="F1019" s="126">
        <f t="shared" si="8"/>
        <v>0</v>
      </c>
      <c r="G1019" s="126">
        <f t="shared" si="9"/>
        <v>0</v>
      </c>
      <c r="H1019" s="127">
        <v>2200509</v>
      </c>
    </row>
    <row r="1020" customHeight="1" spans="1:8">
      <c r="A1020" s="101"/>
      <c r="B1020" s="130" t="s">
        <v>1005</v>
      </c>
      <c r="C1020" s="158"/>
      <c r="D1020" s="71">
        <v>0</v>
      </c>
      <c r="E1020" s="71">
        <v>0</v>
      </c>
      <c r="F1020" s="126">
        <f t="shared" si="8"/>
        <v>0</v>
      </c>
      <c r="G1020" s="126">
        <f t="shared" si="9"/>
        <v>0</v>
      </c>
      <c r="H1020" s="127">
        <v>2200510</v>
      </c>
    </row>
    <row r="1021" customHeight="1" spans="1:8">
      <c r="A1021" s="101"/>
      <c r="B1021" s="130" t="s">
        <v>1006</v>
      </c>
      <c r="C1021" s="158"/>
      <c r="D1021" s="71">
        <v>0</v>
      </c>
      <c r="E1021" s="71">
        <v>0</v>
      </c>
      <c r="F1021" s="126">
        <f t="shared" si="8"/>
        <v>0</v>
      </c>
      <c r="G1021" s="126">
        <f t="shared" si="9"/>
        <v>0</v>
      </c>
      <c r="H1021" s="127">
        <v>2200511</v>
      </c>
    </row>
    <row r="1022" customHeight="1" spans="1:8">
      <c r="A1022" s="101"/>
      <c r="B1022" s="130" t="s">
        <v>1007</v>
      </c>
      <c r="C1022" s="158"/>
      <c r="D1022" s="71">
        <v>0</v>
      </c>
      <c r="E1022" s="71">
        <v>0</v>
      </c>
      <c r="F1022" s="126">
        <f t="shared" si="8"/>
        <v>0</v>
      </c>
      <c r="G1022" s="126">
        <f t="shared" si="9"/>
        <v>0</v>
      </c>
      <c r="H1022" s="127">
        <v>2200512</v>
      </c>
    </row>
    <row r="1023" customHeight="1" spans="1:8">
      <c r="A1023" s="101"/>
      <c r="B1023" s="130" t="s">
        <v>1008</v>
      </c>
      <c r="C1023" s="158"/>
      <c r="D1023" s="71">
        <v>0</v>
      </c>
      <c r="E1023" s="71">
        <v>0</v>
      </c>
      <c r="F1023" s="126">
        <f t="shared" si="8"/>
        <v>0</v>
      </c>
      <c r="G1023" s="126">
        <f t="shared" si="9"/>
        <v>0</v>
      </c>
      <c r="H1023" s="127">
        <v>2200513</v>
      </c>
    </row>
    <row r="1024" customHeight="1" spans="1:8">
      <c r="A1024" s="101"/>
      <c r="B1024" s="130" t="s">
        <v>1009</v>
      </c>
      <c r="C1024" s="158"/>
      <c r="D1024" s="71">
        <v>0</v>
      </c>
      <c r="E1024" s="71">
        <v>0</v>
      </c>
      <c r="F1024" s="126">
        <f t="shared" si="8"/>
        <v>0</v>
      </c>
      <c r="G1024" s="126">
        <f t="shared" si="9"/>
        <v>0</v>
      </c>
      <c r="H1024" s="127">
        <v>2200514</v>
      </c>
    </row>
    <row r="1025" customHeight="1" spans="1:8">
      <c r="A1025" s="101"/>
      <c r="B1025" s="130" t="s">
        <v>1010</v>
      </c>
      <c r="C1025" s="158">
        <v>18</v>
      </c>
      <c r="D1025" s="71">
        <v>7</v>
      </c>
      <c r="E1025" s="71">
        <v>32</v>
      </c>
      <c r="F1025" s="126">
        <f t="shared" si="8"/>
        <v>1.77777777777778</v>
      </c>
      <c r="G1025" s="126">
        <f t="shared" si="9"/>
        <v>4.57142857142857</v>
      </c>
      <c r="H1025" s="127">
        <v>2200599</v>
      </c>
    </row>
    <row r="1026" customHeight="1" spans="1:8">
      <c r="A1026" s="101"/>
      <c r="B1026" s="130" t="s">
        <v>1011</v>
      </c>
      <c r="C1026" s="71">
        <v>0</v>
      </c>
      <c r="D1026" s="71">
        <v>0</v>
      </c>
      <c r="E1026" s="71">
        <v>0</v>
      </c>
      <c r="F1026" s="126">
        <f t="shared" si="8"/>
        <v>0</v>
      </c>
      <c r="G1026" s="126">
        <f t="shared" si="9"/>
        <v>0</v>
      </c>
      <c r="H1026" s="127">
        <v>22099</v>
      </c>
    </row>
    <row r="1027" customHeight="1" spans="1:8">
      <c r="A1027" s="101"/>
      <c r="B1027" s="130" t="s">
        <v>1012</v>
      </c>
      <c r="C1027" s="71">
        <v>0</v>
      </c>
      <c r="D1027" s="71">
        <v>0</v>
      </c>
      <c r="E1027" s="71">
        <v>0</v>
      </c>
      <c r="F1027" s="126">
        <f t="shared" si="8"/>
        <v>0</v>
      </c>
      <c r="G1027" s="126">
        <f t="shared" si="9"/>
        <v>0</v>
      </c>
      <c r="H1027" s="127">
        <v>2209999</v>
      </c>
    </row>
    <row r="1028" customHeight="1" spans="1:8">
      <c r="A1028" s="84" t="s">
        <v>1013</v>
      </c>
      <c r="B1028" s="130" t="s">
        <v>178</v>
      </c>
      <c r="C1028" s="71">
        <v>37328</v>
      </c>
      <c r="D1028" s="71">
        <v>37164</v>
      </c>
      <c r="E1028" s="71">
        <v>28413</v>
      </c>
      <c r="F1028" s="126">
        <f t="shared" si="8"/>
        <v>0.761171238748393</v>
      </c>
      <c r="G1028" s="126">
        <f t="shared" si="9"/>
        <v>0.764530190506942</v>
      </c>
      <c r="H1028" s="127">
        <v>221</v>
      </c>
    </row>
    <row r="1029" customHeight="1" spans="1:8">
      <c r="A1029" s="101"/>
      <c r="B1029" s="130" t="s">
        <v>1014</v>
      </c>
      <c r="C1029" s="71">
        <v>29679</v>
      </c>
      <c r="D1029" s="71">
        <v>29427</v>
      </c>
      <c r="E1029" s="71">
        <v>20829</v>
      </c>
      <c r="F1029" s="126">
        <f t="shared" si="8"/>
        <v>0.701809360153644</v>
      </c>
      <c r="G1029" s="126">
        <f t="shared" si="9"/>
        <v>0.707819349576919</v>
      </c>
      <c r="H1029" s="127">
        <v>22101</v>
      </c>
    </row>
    <row r="1030" customHeight="1" spans="1:8">
      <c r="A1030" s="101"/>
      <c r="B1030" s="130" t="s">
        <v>1015</v>
      </c>
      <c r="C1030" s="158"/>
      <c r="D1030" s="71">
        <v>0</v>
      </c>
      <c r="E1030" s="71">
        <v>0</v>
      </c>
      <c r="F1030" s="126">
        <f t="shared" si="8"/>
        <v>0</v>
      </c>
      <c r="G1030" s="126">
        <f t="shared" si="9"/>
        <v>0</v>
      </c>
      <c r="H1030" s="127">
        <v>2210101</v>
      </c>
    </row>
    <row r="1031" customHeight="1" spans="1:8">
      <c r="A1031" s="101"/>
      <c r="B1031" s="130" t="s">
        <v>1016</v>
      </c>
      <c r="C1031" s="158"/>
      <c r="D1031" s="71">
        <v>0</v>
      </c>
      <c r="E1031" s="71">
        <v>0</v>
      </c>
      <c r="F1031" s="126">
        <f t="shared" si="8"/>
        <v>0</v>
      </c>
      <c r="G1031" s="126">
        <f t="shared" si="9"/>
        <v>0</v>
      </c>
      <c r="H1031" s="127">
        <v>2210102</v>
      </c>
    </row>
    <row r="1032" customHeight="1" spans="1:8">
      <c r="A1032" s="101"/>
      <c r="B1032" s="130" t="s">
        <v>1017</v>
      </c>
      <c r="C1032" s="158">
        <v>17442</v>
      </c>
      <c r="D1032" s="71">
        <v>21369</v>
      </c>
      <c r="E1032" s="71">
        <v>10797</v>
      </c>
      <c r="F1032" s="126">
        <f t="shared" si="8"/>
        <v>0.619023047815617</v>
      </c>
      <c r="G1032" s="126">
        <f t="shared" si="9"/>
        <v>0.50526463568721</v>
      </c>
      <c r="H1032" s="127">
        <v>2210103</v>
      </c>
    </row>
    <row r="1033" customHeight="1" spans="1:8">
      <c r="A1033" s="101"/>
      <c r="B1033" s="130" t="s">
        <v>1018</v>
      </c>
      <c r="C1033" s="158"/>
      <c r="D1033" s="71">
        <v>0</v>
      </c>
      <c r="E1033" s="71">
        <v>0</v>
      </c>
      <c r="F1033" s="126">
        <f t="shared" si="8"/>
        <v>0</v>
      </c>
      <c r="G1033" s="126">
        <f t="shared" si="9"/>
        <v>0</v>
      </c>
      <c r="H1033" s="127">
        <v>2210104</v>
      </c>
    </row>
    <row r="1034" customHeight="1" spans="1:8">
      <c r="A1034" s="101"/>
      <c r="B1034" s="130" t="s">
        <v>1019</v>
      </c>
      <c r="C1034" s="158">
        <v>4305</v>
      </c>
      <c r="D1034" s="71">
        <v>2943</v>
      </c>
      <c r="E1034" s="71">
        <v>1896</v>
      </c>
      <c r="F1034" s="126">
        <f t="shared" si="8"/>
        <v>0.440418118466899</v>
      </c>
      <c r="G1034" s="126">
        <f t="shared" si="9"/>
        <v>0.644240570846075</v>
      </c>
      <c r="H1034" s="127">
        <v>2210105</v>
      </c>
    </row>
    <row r="1035" customHeight="1" spans="1:8">
      <c r="A1035" s="101"/>
      <c r="B1035" s="130" t="s">
        <v>1020</v>
      </c>
      <c r="C1035" s="158">
        <v>3576</v>
      </c>
      <c r="D1035" s="71">
        <v>3411</v>
      </c>
      <c r="E1035" s="71">
        <v>186</v>
      </c>
      <c r="F1035" s="126">
        <f t="shared" si="8"/>
        <v>0.0520134228187919</v>
      </c>
      <c r="G1035" s="126">
        <f t="shared" si="9"/>
        <v>0.0545294635004398</v>
      </c>
      <c r="H1035" s="127">
        <v>2210106</v>
      </c>
    </row>
    <row r="1036" customHeight="1" spans="1:8">
      <c r="A1036" s="101"/>
      <c r="B1036" s="130" t="s">
        <v>1021</v>
      </c>
      <c r="C1036" s="158">
        <v>500</v>
      </c>
      <c r="D1036" s="71">
        <v>573</v>
      </c>
      <c r="E1036" s="71">
        <v>307</v>
      </c>
      <c r="F1036" s="126">
        <f t="shared" si="8"/>
        <v>0.614</v>
      </c>
      <c r="G1036" s="126">
        <f t="shared" si="9"/>
        <v>0.535776614310646</v>
      </c>
      <c r="H1036" s="127">
        <v>2210107</v>
      </c>
    </row>
    <row r="1037" customHeight="1" spans="1:8">
      <c r="A1037" s="101"/>
      <c r="B1037" s="130" t="s">
        <v>1022</v>
      </c>
      <c r="C1037" s="158">
        <v>3856</v>
      </c>
      <c r="D1037" s="71">
        <v>1131</v>
      </c>
      <c r="E1037" s="71">
        <v>1548</v>
      </c>
      <c r="F1037" s="126">
        <f t="shared" si="8"/>
        <v>0.401452282157676</v>
      </c>
      <c r="G1037" s="126">
        <f t="shared" si="9"/>
        <v>1.36870026525199</v>
      </c>
      <c r="H1037" s="127">
        <v>2210108</v>
      </c>
    </row>
    <row r="1038" customHeight="1" spans="1:8">
      <c r="A1038" s="101"/>
      <c r="B1038" s="130" t="s">
        <v>1023</v>
      </c>
      <c r="C1038" s="158"/>
      <c r="D1038" s="71">
        <v>0</v>
      </c>
      <c r="E1038" s="71">
        <v>0</v>
      </c>
      <c r="F1038" s="126">
        <f t="shared" si="8"/>
        <v>0</v>
      </c>
      <c r="G1038" s="126">
        <f t="shared" si="9"/>
        <v>0</v>
      </c>
      <c r="H1038" s="127">
        <v>2210109</v>
      </c>
    </row>
    <row r="1039" customHeight="1" spans="1:8">
      <c r="A1039" s="101"/>
      <c r="B1039" s="130" t="s">
        <v>1024</v>
      </c>
      <c r="C1039" s="158"/>
      <c r="D1039" s="71">
        <v>0</v>
      </c>
      <c r="E1039" s="71">
        <v>6095</v>
      </c>
      <c r="F1039" s="126">
        <f t="shared" si="8"/>
        <v>0</v>
      </c>
      <c r="G1039" s="126">
        <f t="shared" si="9"/>
        <v>0</v>
      </c>
      <c r="H1039" s="127">
        <v>2210110</v>
      </c>
    </row>
    <row r="1040" customHeight="1" spans="1:8">
      <c r="A1040" s="101"/>
      <c r="B1040" s="130" t="s">
        <v>1025</v>
      </c>
      <c r="C1040" s="158"/>
      <c r="D1040" s="71">
        <v>0</v>
      </c>
      <c r="E1040" s="71">
        <v>0</v>
      </c>
      <c r="F1040" s="126">
        <f t="shared" si="8"/>
        <v>0</v>
      </c>
      <c r="G1040" s="126">
        <f t="shared" si="9"/>
        <v>0</v>
      </c>
      <c r="H1040" s="127">
        <v>2210199</v>
      </c>
    </row>
    <row r="1041" customHeight="1" spans="1:8">
      <c r="A1041" s="101"/>
      <c r="B1041" s="130" t="s">
        <v>1026</v>
      </c>
      <c r="C1041" s="71">
        <v>7649</v>
      </c>
      <c r="D1041" s="71">
        <v>7737</v>
      </c>
      <c r="E1041" s="71">
        <v>7584</v>
      </c>
      <c r="F1041" s="126">
        <f t="shared" si="8"/>
        <v>0.991502157144725</v>
      </c>
      <c r="G1041" s="126">
        <f t="shared" si="9"/>
        <v>0.980224893369523</v>
      </c>
      <c r="H1041" s="127">
        <v>22102</v>
      </c>
    </row>
    <row r="1042" customHeight="1" spans="1:8">
      <c r="A1042" s="101"/>
      <c r="B1042" s="130" t="s">
        <v>1027</v>
      </c>
      <c r="C1042" s="158">
        <v>7649</v>
      </c>
      <c r="D1042" s="71">
        <v>7737</v>
      </c>
      <c r="E1042" s="71">
        <v>7584</v>
      </c>
      <c r="F1042" s="126">
        <f t="shared" si="8"/>
        <v>0.991502157144725</v>
      </c>
      <c r="G1042" s="126">
        <f t="shared" si="9"/>
        <v>0.980224893369523</v>
      </c>
      <c r="H1042" s="127">
        <v>2210201</v>
      </c>
    </row>
    <row r="1043" customHeight="1" spans="1:8">
      <c r="A1043" s="101"/>
      <c r="B1043" s="130" t="s">
        <v>1028</v>
      </c>
      <c r="C1043" s="71">
        <v>0</v>
      </c>
      <c r="D1043" s="71">
        <v>0</v>
      </c>
      <c r="E1043" s="71">
        <v>0</v>
      </c>
      <c r="F1043" s="126">
        <f t="shared" si="8"/>
        <v>0</v>
      </c>
      <c r="G1043" s="126">
        <f t="shared" si="9"/>
        <v>0</v>
      </c>
      <c r="H1043" s="127">
        <v>2210202</v>
      </c>
    </row>
    <row r="1044" customHeight="1" spans="1:8">
      <c r="A1044" s="101"/>
      <c r="B1044" s="130" t="s">
        <v>1029</v>
      </c>
      <c r="C1044" s="71">
        <v>0</v>
      </c>
      <c r="D1044" s="71">
        <v>0</v>
      </c>
      <c r="E1044" s="71">
        <v>0</v>
      </c>
      <c r="F1044" s="126">
        <f t="shared" si="8"/>
        <v>0</v>
      </c>
      <c r="G1044" s="126">
        <f t="shared" si="9"/>
        <v>0</v>
      </c>
      <c r="H1044" s="127">
        <v>2210203</v>
      </c>
    </row>
    <row r="1045" customHeight="1" spans="1:8">
      <c r="A1045" s="101"/>
      <c r="B1045" s="130" t="s">
        <v>1030</v>
      </c>
      <c r="C1045" s="71">
        <v>0</v>
      </c>
      <c r="D1045" s="71">
        <v>0</v>
      </c>
      <c r="E1045" s="71">
        <v>0</v>
      </c>
      <c r="F1045" s="126">
        <f t="shared" si="8"/>
        <v>0</v>
      </c>
      <c r="G1045" s="126">
        <f t="shared" si="9"/>
        <v>0</v>
      </c>
      <c r="H1045" s="127">
        <v>22103</v>
      </c>
    </row>
    <row r="1046" customHeight="1" spans="1:8">
      <c r="A1046" s="101"/>
      <c r="B1046" s="130" t="s">
        <v>1031</v>
      </c>
      <c r="C1046" s="71">
        <v>0</v>
      </c>
      <c r="D1046" s="71">
        <v>0</v>
      </c>
      <c r="E1046" s="71">
        <v>0</v>
      </c>
      <c r="F1046" s="126">
        <f t="shared" si="8"/>
        <v>0</v>
      </c>
      <c r="G1046" s="126">
        <f t="shared" si="9"/>
        <v>0</v>
      </c>
      <c r="H1046" s="127">
        <v>2210301</v>
      </c>
    </row>
    <row r="1047" customHeight="1" spans="1:8">
      <c r="A1047" s="101"/>
      <c r="B1047" s="130" t="s">
        <v>1032</v>
      </c>
      <c r="C1047" s="71">
        <v>0</v>
      </c>
      <c r="D1047" s="71">
        <v>0</v>
      </c>
      <c r="E1047" s="71">
        <v>0</v>
      </c>
      <c r="F1047" s="126">
        <f t="shared" si="8"/>
        <v>0</v>
      </c>
      <c r="G1047" s="126">
        <f t="shared" si="9"/>
        <v>0</v>
      </c>
      <c r="H1047" s="127">
        <v>2210302</v>
      </c>
    </row>
    <row r="1048" customHeight="1" spans="1:8">
      <c r="A1048" s="101"/>
      <c r="B1048" s="130" t="s">
        <v>1033</v>
      </c>
      <c r="C1048" s="71">
        <v>0</v>
      </c>
      <c r="D1048" s="71">
        <v>0</v>
      </c>
      <c r="E1048" s="71">
        <v>0</v>
      </c>
      <c r="F1048" s="126">
        <f t="shared" si="8"/>
        <v>0</v>
      </c>
      <c r="G1048" s="126">
        <f t="shared" si="9"/>
        <v>0</v>
      </c>
      <c r="H1048" s="127">
        <v>2210399</v>
      </c>
    </row>
    <row r="1049" customHeight="1" spans="1:8">
      <c r="A1049" s="84" t="s">
        <v>1034</v>
      </c>
      <c r="B1049" s="130" t="s">
        <v>179</v>
      </c>
      <c r="C1049" s="71">
        <v>255</v>
      </c>
      <c r="D1049" s="71">
        <v>444</v>
      </c>
      <c r="E1049" s="71">
        <v>2707</v>
      </c>
      <c r="F1049" s="126">
        <f t="shared" si="8"/>
        <v>10.6156862745098</v>
      </c>
      <c r="G1049" s="126">
        <f t="shared" si="9"/>
        <v>6.09684684684685</v>
      </c>
      <c r="H1049" s="127">
        <v>222</v>
      </c>
    </row>
    <row r="1050" customHeight="1" spans="1:8">
      <c r="A1050" s="101"/>
      <c r="B1050" s="130" t="s">
        <v>1035</v>
      </c>
      <c r="C1050" s="71">
        <v>250</v>
      </c>
      <c r="D1050" s="71">
        <v>444</v>
      </c>
      <c r="E1050" s="71">
        <v>252</v>
      </c>
      <c r="F1050" s="126">
        <f t="shared" si="8"/>
        <v>1.008</v>
      </c>
      <c r="G1050" s="126">
        <f t="shared" si="9"/>
        <v>0.567567567567568</v>
      </c>
      <c r="H1050" s="127">
        <v>22201</v>
      </c>
    </row>
    <row r="1051" customHeight="1" spans="1:8">
      <c r="A1051" s="101"/>
      <c r="B1051" s="130" t="s">
        <v>213</v>
      </c>
      <c r="C1051" s="158"/>
      <c r="D1051" s="71">
        <v>0</v>
      </c>
      <c r="E1051" s="71">
        <v>0</v>
      </c>
      <c r="F1051" s="126">
        <f t="shared" si="8"/>
        <v>0</v>
      </c>
      <c r="G1051" s="126">
        <f t="shared" si="9"/>
        <v>0</v>
      </c>
      <c r="H1051" s="127">
        <v>2220101</v>
      </c>
    </row>
    <row r="1052" customHeight="1" spans="1:8">
      <c r="A1052" s="101"/>
      <c r="B1052" s="130" t="s">
        <v>214</v>
      </c>
      <c r="C1052" s="158"/>
      <c r="D1052" s="71">
        <v>0</v>
      </c>
      <c r="E1052" s="71">
        <v>0</v>
      </c>
      <c r="F1052" s="126">
        <f t="shared" si="8"/>
        <v>0</v>
      </c>
      <c r="G1052" s="126">
        <f t="shared" si="9"/>
        <v>0</v>
      </c>
      <c r="H1052" s="127">
        <v>2220102</v>
      </c>
    </row>
    <row r="1053" customHeight="1" spans="1:8">
      <c r="A1053" s="101"/>
      <c r="B1053" s="130" t="s">
        <v>215</v>
      </c>
      <c r="C1053" s="158"/>
      <c r="D1053" s="71">
        <v>0</v>
      </c>
      <c r="E1053" s="71">
        <v>0</v>
      </c>
      <c r="F1053" s="126">
        <f t="shared" si="8"/>
        <v>0</v>
      </c>
      <c r="G1053" s="126">
        <f t="shared" si="9"/>
        <v>0</v>
      </c>
      <c r="H1053" s="127">
        <v>2220103</v>
      </c>
    </row>
    <row r="1054" customHeight="1" spans="1:8">
      <c r="A1054" s="101"/>
      <c r="B1054" s="130" t="s">
        <v>1036</v>
      </c>
      <c r="C1054" s="158"/>
      <c r="D1054" s="71">
        <v>0</v>
      </c>
      <c r="E1054" s="71">
        <v>0</v>
      </c>
      <c r="F1054" s="126">
        <f t="shared" si="8"/>
        <v>0</v>
      </c>
      <c r="G1054" s="126">
        <f t="shared" si="9"/>
        <v>0</v>
      </c>
      <c r="H1054" s="127">
        <v>2220104</v>
      </c>
    </row>
    <row r="1055" customHeight="1" spans="1:8">
      <c r="A1055" s="101"/>
      <c r="B1055" s="130" t="s">
        <v>1037</v>
      </c>
      <c r="C1055" s="158">
        <v>120</v>
      </c>
      <c r="D1055" s="71">
        <v>80</v>
      </c>
      <c r="E1055" s="71">
        <v>20</v>
      </c>
      <c r="F1055" s="126">
        <f t="shared" si="8"/>
        <v>0.166666666666667</v>
      </c>
      <c r="G1055" s="126">
        <f t="shared" si="9"/>
        <v>0.25</v>
      </c>
      <c r="H1055" s="127">
        <v>2220105</v>
      </c>
    </row>
    <row r="1056" customHeight="1" spans="1:8">
      <c r="A1056" s="101"/>
      <c r="B1056" s="130" t="s">
        <v>1038</v>
      </c>
      <c r="C1056" s="158"/>
      <c r="D1056" s="71">
        <v>0</v>
      </c>
      <c r="E1056" s="71">
        <v>0</v>
      </c>
      <c r="F1056" s="126">
        <f t="shared" si="8"/>
        <v>0</v>
      </c>
      <c r="G1056" s="126">
        <f t="shared" si="9"/>
        <v>0</v>
      </c>
      <c r="H1056" s="127">
        <v>2220106</v>
      </c>
    </row>
    <row r="1057" customHeight="1" spans="1:8">
      <c r="A1057" s="101"/>
      <c r="B1057" s="130" t="s">
        <v>1039</v>
      </c>
      <c r="C1057" s="158"/>
      <c r="D1057" s="71">
        <v>0</v>
      </c>
      <c r="E1057" s="71">
        <v>0</v>
      </c>
      <c r="F1057" s="126">
        <f t="shared" si="8"/>
        <v>0</v>
      </c>
      <c r="G1057" s="126">
        <f t="shared" si="9"/>
        <v>0</v>
      </c>
      <c r="H1057" s="127">
        <v>2220107</v>
      </c>
    </row>
    <row r="1058" customHeight="1" spans="1:8">
      <c r="A1058" s="101"/>
      <c r="B1058" s="130" t="s">
        <v>1040</v>
      </c>
      <c r="C1058" s="158"/>
      <c r="D1058" s="71">
        <v>0</v>
      </c>
      <c r="E1058" s="71">
        <v>0</v>
      </c>
      <c r="F1058" s="126">
        <f t="shared" si="8"/>
        <v>0</v>
      </c>
      <c r="G1058" s="126">
        <f t="shared" si="9"/>
        <v>0</v>
      </c>
      <c r="H1058" s="127">
        <v>2220112</v>
      </c>
    </row>
    <row r="1059" customHeight="1" spans="1:8">
      <c r="A1059" s="101"/>
      <c r="B1059" s="130" t="s">
        <v>1041</v>
      </c>
      <c r="C1059" s="158"/>
      <c r="D1059" s="71">
        <v>0</v>
      </c>
      <c r="E1059" s="71">
        <v>0</v>
      </c>
      <c r="F1059" s="126">
        <f t="shared" si="8"/>
        <v>0</v>
      </c>
      <c r="G1059" s="126">
        <f t="shared" si="9"/>
        <v>0</v>
      </c>
      <c r="H1059" s="127">
        <v>2220113</v>
      </c>
    </row>
    <row r="1060" customHeight="1" spans="1:8">
      <c r="A1060" s="101"/>
      <c r="B1060" s="130" t="s">
        <v>1042</v>
      </c>
      <c r="C1060" s="158"/>
      <c r="D1060" s="71">
        <v>0</v>
      </c>
      <c r="E1060" s="71">
        <v>0</v>
      </c>
      <c r="F1060" s="126">
        <f t="shared" si="8"/>
        <v>0</v>
      </c>
      <c r="G1060" s="126">
        <f t="shared" si="9"/>
        <v>0</v>
      </c>
      <c r="H1060" s="127">
        <v>2220114</v>
      </c>
    </row>
    <row r="1061" customHeight="1" spans="1:8">
      <c r="A1061" s="101"/>
      <c r="B1061" s="130" t="s">
        <v>1043</v>
      </c>
      <c r="C1061" s="158">
        <v>130</v>
      </c>
      <c r="D1061" s="71">
        <v>364</v>
      </c>
      <c r="E1061" s="71">
        <v>232</v>
      </c>
      <c r="F1061" s="126">
        <f t="shared" si="8"/>
        <v>1.78461538461538</v>
      </c>
      <c r="G1061" s="126">
        <f t="shared" si="9"/>
        <v>0.637362637362637</v>
      </c>
      <c r="H1061" s="127">
        <v>2220115</v>
      </c>
    </row>
    <row r="1062" customHeight="1" spans="1:8">
      <c r="A1062" s="101"/>
      <c r="B1062" s="130" t="s">
        <v>1044</v>
      </c>
      <c r="C1062" s="158"/>
      <c r="D1062" s="71">
        <v>0</v>
      </c>
      <c r="E1062" s="71">
        <v>0</v>
      </c>
      <c r="F1062" s="126">
        <f t="shared" si="8"/>
        <v>0</v>
      </c>
      <c r="G1062" s="126">
        <f t="shared" si="9"/>
        <v>0</v>
      </c>
      <c r="H1062" s="127">
        <v>2220118</v>
      </c>
    </row>
    <row r="1063" customHeight="1" spans="1:8">
      <c r="A1063" s="101"/>
      <c r="B1063" s="130" t="s">
        <v>1045</v>
      </c>
      <c r="C1063" s="158"/>
      <c r="D1063" s="71">
        <v>0</v>
      </c>
      <c r="E1063" s="71">
        <v>0</v>
      </c>
      <c r="F1063" s="126">
        <f t="shared" si="8"/>
        <v>0</v>
      </c>
      <c r="G1063" s="126">
        <f t="shared" si="9"/>
        <v>0</v>
      </c>
      <c r="H1063" s="127">
        <v>2220119</v>
      </c>
    </row>
    <row r="1064" customHeight="1" spans="1:8">
      <c r="A1064" s="101"/>
      <c r="B1064" s="130" t="s">
        <v>1046</v>
      </c>
      <c r="C1064" s="158"/>
      <c r="D1064" s="71">
        <v>0</v>
      </c>
      <c r="E1064" s="71">
        <v>0</v>
      </c>
      <c r="F1064" s="126">
        <f t="shared" si="8"/>
        <v>0</v>
      </c>
      <c r="G1064" s="126">
        <f t="shared" si="9"/>
        <v>0</v>
      </c>
      <c r="H1064" s="127">
        <v>2220120</v>
      </c>
    </row>
    <row r="1065" customHeight="1" spans="1:8">
      <c r="A1065" s="101"/>
      <c r="B1065" s="130" t="s">
        <v>1047</v>
      </c>
      <c r="C1065" s="158"/>
      <c r="D1065" s="71">
        <v>0</v>
      </c>
      <c r="E1065" s="71">
        <v>0</v>
      </c>
      <c r="F1065" s="126">
        <f t="shared" si="8"/>
        <v>0</v>
      </c>
      <c r="G1065" s="126">
        <f t="shared" si="9"/>
        <v>0</v>
      </c>
      <c r="H1065" s="127">
        <v>2220121</v>
      </c>
    </row>
    <row r="1066" customHeight="1" spans="1:8">
      <c r="A1066" s="101"/>
      <c r="B1066" s="130" t="s">
        <v>222</v>
      </c>
      <c r="C1066" s="158"/>
      <c r="D1066" s="71">
        <v>0</v>
      </c>
      <c r="E1066" s="71">
        <v>0</v>
      </c>
      <c r="F1066" s="126">
        <f t="shared" si="8"/>
        <v>0</v>
      </c>
      <c r="G1066" s="126">
        <f t="shared" si="9"/>
        <v>0</v>
      </c>
      <c r="H1066" s="127">
        <v>2220150</v>
      </c>
    </row>
    <row r="1067" customHeight="1" spans="1:8">
      <c r="A1067" s="101"/>
      <c r="B1067" s="130" t="s">
        <v>1048</v>
      </c>
      <c r="C1067" s="71">
        <v>0</v>
      </c>
      <c r="D1067" s="71">
        <v>0</v>
      </c>
      <c r="E1067" s="71">
        <v>0</v>
      </c>
      <c r="F1067" s="126">
        <f t="shared" si="8"/>
        <v>0</v>
      </c>
      <c r="G1067" s="126">
        <f t="shared" si="9"/>
        <v>0</v>
      </c>
      <c r="H1067" s="127">
        <v>2220199</v>
      </c>
    </row>
    <row r="1068" customHeight="1" spans="1:8">
      <c r="A1068" s="101"/>
      <c r="B1068" s="130" t="s">
        <v>1049</v>
      </c>
      <c r="C1068" s="71">
        <v>0</v>
      </c>
      <c r="D1068" s="71">
        <v>0</v>
      </c>
      <c r="E1068" s="71">
        <v>0</v>
      </c>
      <c r="F1068" s="126">
        <f t="shared" si="8"/>
        <v>0</v>
      </c>
      <c r="G1068" s="126">
        <f t="shared" si="9"/>
        <v>0</v>
      </c>
      <c r="H1068" s="127">
        <v>22203</v>
      </c>
    </row>
    <row r="1069" customHeight="1" spans="1:8">
      <c r="A1069" s="101"/>
      <c r="B1069" s="130" t="s">
        <v>1050</v>
      </c>
      <c r="C1069" s="71">
        <v>0</v>
      </c>
      <c r="D1069" s="71">
        <v>0</v>
      </c>
      <c r="E1069" s="71">
        <v>0</v>
      </c>
      <c r="F1069" s="126">
        <f t="shared" si="8"/>
        <v>0</v>
      </c>
      <c r="G1069" s="126">
        <f t="shared" si="9"/>
        <v>0</v>
      </c>
      <c r="H1069" s="127">
        <v>2220301</v>
      </c>
    </row>
    <row r="1070" customHeight="1" spans="1:8">
      <c r="A1070" s="101"/>
      <c r="B1070" s="130" t="s">
        <v>1051</v>
      </c>
      <c r="C1070" s="71">
        <v>0</v>
      </c>
      <c r="D1070" s="71">
        <v>0</v>
      </c>
      <c r="E1070" s="71">
        <v>0</v>
      </c>
      <c r="F1070" s="126">
        <f t="shared" si="8"/>
        <v>0</v>
      </c>
      <c r="G1070" s="126">
        <f t="shared" si="9"/>
        <v>0</v>
      </c>
      <c r="H1070" s="127">
        <v>2220303</v>
      </c>
    </row>
    <row r="1071" customHeight="1" spans="1:8">
      <c r="A1071" s="101"/>
      <c r="B1071" s="130" t="s">
        <v>1052</v>
      </c>
      <c r="C1071" s="71">
        <v>0</v>
      </c>
      <c r="D1071" s="71">
        <v>0</v>
      </c>
      <c r="E1071" s="71">
        <v>0</v>
      </c>
      <c r="F1071" s="126">
        <f t="shared" si="8"/>
        <v>0</v>
      </c>
      <c r="G1071" s="126">
        <f t="shared" si="9"/>
        <v>0</v>
      </c>
      <c r="H1071" s="127">
        <v>2220304</v>
      </c>
    </row>
    <row r="1072" customHeight="1" spans="1:8">
      <c r="A1072" s="101"/>
      <c r="B1072" s="130" t="s">
        <v>1053</v>
      </c>
      <c r="C1072" s="71">
        <v>0</v>
      </c>
      <c r="D1072" s="71">
        <v>0</v>
      </c>
      <c r="E1072" s="71">
        <v>0</v>
      </c>
      <c r="F1072" s="126">
        <f t="shared" si="8"/>
        <v>0</v>
      </c>
      <c r="G1072" s="126">
        <f t="shared" si="9"/>
        <v>0</v>
      </c>
      <c r="H1072" s="127">
        <v>2220305</v>
      </c>
    </row>
    <row r="1073" customHeight="1" spans="1:8">
      <c r="A1073" s="101"/>
      <c r="B1073" s="130" t="s">
        <v>1054</v>
      </c>
      <c r="C1073" s="71">
        <v>0</v>
      </c>
      <c r="D1073" s="71">
        <v>0</v>
      </c>
      <c r="E1073" s="71">
        <v>0</v>
      </c>
      <c r="F1073" s="126">
        <f t="shared" si="8"/>
        <v>0</v>
      </c>
      <c r="G1073" s="126">
        <f t="shared" si="9"/>
        <v>0</v>
      </c>
      <c r="H1073" s="127">
        <v>2220399</v>
      </c>
    </row>
    <row r="1074" customHeight="1" spans="1:8">
      <c r="A1074" s="101"/>
      <c r="B1074" s="130" t="s">
        <v>1055</v>
      </c>
      <c r="C1074" s="71">
        <v>5</v>
      </c>
      <c r="D1074" s="71">
        <v>0</v>
      </c>
      <c r="E1074" s="71">
        <v>2455</v>
      </c>
      <c r="F1074" s="126">
        <f t="shared" si="8"/>
        <v>491</v>
      </c>
      <c r="G1074" s="126">
        <f t="shared" si="9"/>
        <v>0</v>
      </c>
      <c r="H1074" s="127">
        <v>22204</v>
      </c>
    </row>
    <row r="1075" customHeight="1" spans="1:8">
      <c r="A1075" s="101"/>
      <c r="B1075" s="130" t="s">
        <v>1056</v>
      </c>
      <c r="C1075" s="71">
        <v>0</v>
      </c>
      <c r="D1075" s="71">
        <v>0</v>
      </c>
      <c r="E1075" s="71">
        <v>0</v>
      </c>
      <c r="F1075" s="126">
        <f t="shared" si="8"/>
        <v>0</v>
      </c>
      <c r="G1075" s="126">
        <f t="shared" si="9"/>
        <v>0</v>
      </c>
      <c r="H1075" s="127">
        <v>2220401</v>
      </c>
    </row>
    <row r="1076" customHeight="1" spans="1:8">
      <c r="A1076" s="101"/>
      <c r="B1076" s="130" t="s">
        <v>1057</v>
      </c>
      <c r="C1076" s="71">
        <v>0</v>
      </c>
      <c r="D1076" s="71">
        <v>0</v>
      </c>
      <c r="E1076" s="71">
        <v>0</v>
      </c>
      <c r="F1076" s="126">
        <f t="shared" si="8"/>
        <v>0</v>
      </c>
      <c r="G1076" s="126">
        <f t="shared" si="9"/>
        <v>0</v>
      </c>
      <c r="H1076" s="127">
        <v>2220402</v>
      </c>
    </row>
    <row r="1077" customHeight="1" spans="1:8">
      <c r="A1077" s="101"/>
      <c r="B1077" s="130" t="s">
        <v>1058</v>
      </c>
      <c r="C1077" s="71">
        <v>0</v>
      </c>
      <c r="D1077" s="71">
        <v>0</v>
      </c>
      <c r="E1077" s="71">
        <v>2450</v>
      </c>
      <c r="F1077" s="126">
        <f t="shared" si="8"/>
        <v>0</v>
      </c>
      <c r="G1077" s="126">
        <f t="shared" si="9"/>
        <v>0</v>
      </c>
      <c r="H1077" s="127">
        <v>2220403</v>
      </c>
    </row>
    <row r="1078" customHeight="1" spans="1:8">
      <c r="A1078" s="101"/>
      <c r="B1078" s="130" t="s">
        <v>1059</v>
      </c>
      <c r="C1078" s="71">
        <v>0</v>
      </c>
      <c r="D1078" s="71">
        <v>0</v>
      </c>
      <c r="E1078" s="71">
        <v>0</v>
      </c>
      <c r="F1078" s="126">
        <f t="shared" si="8"/>
        <v>0</v>
      </c>
      <c r="G1078" s="126">
        <f t="shared" si="9"/>
        <v>0</v>
      </c>
      <c r="H1078" s="127">
        <v>2220404</v>
      </c>
    </row>
    <row r="1079" customHeight="1" spans="1:8">
      <c r="A1079" s="101"/>
      <c r="B1079" s="130" t="s">
        <v>1060</v>
      </c>
      <c r="C1079" s="158">
        <v>5</v>
      </c>
      <c r="D1079" s="71">
        <v>0</v>
      </c>
      <c r="E1079" s="71">
        <v>5</v>
      </c>
      <c r="F1079" s="126">
        <f t="shared" si="8"/>
        <v>1</v>
      </c>
      <c r="G1079" s="126">
        <f t="shared" si="9"/>
        <v>0</v>
      </c>
      <c r="H1079" s="127">
        <v>2220499</v>
      </c>
    </row>
    <row r="1080" customHeight="1" spans="1:8">
      <c r="A1080" s="101"/>
      <c r="B1080" s="130" t="s">
        <v>1061</v>
      </c>
      <c r="C1080" s="71">
        <v>0</v>
      </c>
      <c r="D1080" s="71">
        <v>0</v>
      </c>
      <c r="E1080" s="71">
        <v>0</v>
      </c>
      <c r="F1080" s="126">
        <f t="shared" si="8"/>
        <v>0</v>
      </c>
      <c r="G1080" s="126">
        <f t="shared" si="9"/>
        <v>0</v>
      </c>
      <c r="H1080" s="127">
        <v>22205</v>
      </c>
    </row>
    <row r="1081" customHeight="1" spans="1:8">
      <c r="A1081" s="101"/>
      <c r="B1081" s="130" t="s">
        <v>1062</v>
      </c>
      <c r="C1081" s="71">
        <v>0</v>
      </c>
      <c r="D1081" s="71">
        <v>0</v>
      </c>
      <c r="E1081" s="71">
        <v>0</v>
      </c>
      <c r="F1081" s="126">
        <f t="shared" si="8"/>
        <v>0</v>
      </c>
      <c r="G1081" s="126">
        <f t="shared" si="9"/>
        <v>0</v>
      </c>
      <c r="H1081" s="127">
        <v>2220501</v>
      </c>
    </row>
    <row r="1082" customHeight="1" spans="1:8">
      <c r="A1082" s="101"/>
      <c r="B1082" s="130" t="s">
        <v>1063</v>
      </c>
      <c r="C1082" s="71">
        <v>0</v>
      </c>
      <c r="D1082" s="71">
        <v>0</v>
      </c>
      <c r="E1082" s="71">
        <v>0</v>
      </c>
      <c r="F1082" s="126">
        <f t="shared" si="8"/>
        <v>0</v>
      </c>
      <c r="G1082" s="126">
        <f t="shared" si="9"/>
        <v>0</v>
      </c>
      <c r="H1082" s="127">
        <v>2220502</v>
      </c>
    </row>
    <row r="1083" customHeight="1" spans="1:8">
      <c r="A1083" s="101"/>
      <c r="B1083" s="130" t="s">
        <v>1064</v>
      </c>
      <c r="C1083" s="71">
        <v>0</v>
      </c>
      <c r="D1083" s="71">
        <v>0</v>
      </c>
      <c r="E1083" s="71">
        <v>0</v>
      </c>
      <c r="F1083" s="126">
        <f t="shared" si="8"/>
        <v>0</v>
      </c>
      <c r="G1083" s="126">
        <f t="shared" si="9"/>
        <v>0</v>
      </c>
      <c r="H1083" s="127">
        <v>2220503</v>
      </c>
    </row>
    <row r="1084" customHeight="1" spans="1:8">
      <c r="A1084" s="101"/>
      <c r="B1084" s="130" t="s">
        <v>1065</v>
      </c>
      <c r="C1084" s="71">
        <v>0</v>
      </c>
      <c r="D1084" s="71">
        <v>0</v>
      </c>
      <c r="E1084" s="71">
        <v>0</v>
      </c>
      <c r="F1084" s="126">
        <f t="shared" si="8"/>
        <v>0</v>
      </c>
      <c r="G1084" s="126">
        <f t="shared" si="9"/>
        <v>0</v>
      </c>
      <c r="H1084" s="127">
        <v>2220504</v>
      </c>
    </row>
    <row r="1085" customHeight="1" spans="1:8">
      <c r="A1085" s="101"/>
      <c r="B1085" s="130" t="s">
        <v>1066</v>
      </c>
      <c r="C1085" s="71">
        <v>0</v>
      </c>
      <c r="D1085" s="71">
        <v>0</v>
      </c>
      <c r="E1085" s="71">
        <v>0</v>
      </c>
      <c r="F1085" s="126">
        <f t="shared" si="8"/>
        <v>0</v>
      </c>
      <c r="G1085" s="126">
        <f t="shared" si="9"/>
        <v>0</v>
      </c>
      <c r="H1085" s="127">
        <v>2220505</v>
      </c>
    </row>
    <row r="1086" customHeight="1" spans="1:8">
      <c r="A1086" s="101"/>
      <c r="B1086" s="130" t="s">
        <v>1067</v>
      </c>
      <c r="C1086" s="71">
        <v>0</v>
      </c>
      <c r="D1086" s="71">
        <v>0</v>
      </c>
      <c r="E1086" s="71">
        <v>0</v>
      </c>
      <c r="F1086" s="126">
        <f t="shared" si="8"/>
        <v>0</v>
      </c>
      <c r="G1086" s="126">
        <f t="shared" si="9"/>
        <v>0</v>
      </c>
      <c r="H1086" s="127">
        <v>2220506</v>
      </c>
    </row>
    <row r="1087" customHeight="1" spans="1:8">
      <c r="A1087" s="101"/>
      <c r="B1087" s="130" t="s">
        <v>1068</v>
      </c>
      <c r="C1087" s="71">
        <v>0</v>
      </c>
      <c r="D1087" s="71">
        <v>0</v>
      </c>
      <c r="E1087" s="71">
        <v>0</v>
      </c>
      <c r="F1087" s="126">
        <f t="shared" si="8"/>
        <v>0</v>
      </c>
      <c r="G1087" s="126">
        <f t="shared" si="9"/>
        <v>0</v>
      </c>
      <c r="H1087" s="127">
        <v>2220507</v>
      </c>
    </row>
    <row r="1088" customHeight="1" spans="1:8">
      <c r="A1088" s="101"/>
      <c r="B1088" s="130" t="s">
        <v>1069</v>
      </c>
      <c r="C1088" s="71">
        <v>0</v>
      </c>
      <c r="D1088" s="71">
        <v>0</v>
      </c>
      <c r="E1088" s="71">
        <v>0</v>
      </c>
      <c r="F1088" s="126">
        <f t="shared" si="8"/>
        <v>0</v>
      </c>
      <c r="G1088" s="126">
        <f t="shared" si="9"/>
        <v>0</v>
      </c>
      <c r="H1088" s="127">
        <v>2220508</v>
      </c>
    </row>
    <row r="1089" customHeight="1" spans="1:8">
      <c r="A1089" s="101"/>
      <c r="B1089" s="130" t="s">
        <v>1070</v>
      </c>
      <c r="C1089" s="71">
        <v>0</v>
      </c>
      <c r="D1089" s="71">
        <v>0</v>
      </c>
      <c r="E1089" s="71">
        <v>0</v>
      </c>
      <c r="F1089" s="126">
        <f t="shared" si="8"/>
        <v>0</v>
      </c>
      <c r="G1089" s="126">
        <f t="shared" si="9"/>
        <v>0</v>
      </c>
      <c r="H1089" s="127">
        <v>2220509</v>
      </c>
    </row>
    <row r="1090" customHeight="1" spans="1:8">
      <c r="A1090" s="101"/>
      <c r="B1090" s="130" t="s">
        <v>1071</v>
      </c>
      <c r="C1090" s="71">
        <v>0</v>
      </c>
      <c r="D1090" s="71">
        <v>0</v>
      </c>
      <c r="E1090" s="71">
        <v>0</v>
      </c>
      <c r="F1090" s="126">
        <f t="shared" si="8"/>
        <v>0</v>
      </c>
      <c r="G1090" s="126">
        <f t="shared" si="9"/>
        <v>0</v>
      </c>
      <c r="H1090" s="127">
        <v>2220510</v>
      </c>
    </row>
    <row r="1091" customHeight="1" spans="1:8">
      <c r="A1091" s="101"/>
      <c r="B1091" s="130" t="s">
        <v>1072</v>
      </c>
      <c r="C1091" s="71">
        <v>0</v>
      </c>
      <c r="D1091" s="71">
        <v>0</v>
      </c>
      <c r="E1091" s="71">
        <v>0</v>
      </c>
      <c r="F1091" s="126">
        <f t="shared" si="8"/>
        <v>0</v>
      </c>
      <c r="G1091" s="126">
        <f t="shared" si="9"/>
        <v>0</v>
      </c>
      <c r="H1091" s="127">
        <v>2220511</v>
      </c>
    </row>
    <row r="1092" customHeight="1" spans="1:8">
      <c r="A1092" s="101"/>
      <c r="B1092" s="130" t="s">
        <v>1073</v>
      </c>
      <c r="C1092" s="71">
        <v>0</v>
      </c>
      <c r="D1092" s="71">
        <v>0</v>
      </c>
      <c r="E1092" s="71">
        <v>0</v>
      </c>
      <c r="F1092" s="126">
        <f t="shared" si="8"/>
        <v>0</v>
      </c>
      <c r="G1092" s="126">
        <f t="shared" si="9"/>
        <v>0</v>
      </c>
      <c r="H1092" s="127">
        <v>2220599</v>
      </c>
    </row>
    <row r="1093" customHeight="1" spans="1:8">
      <c r="A1093" s="84" t="s">
        <v>1074</v>
      </c>
      <c r="B1093" s="130" t="s">
        <v>180</v>
      </c>
      <c r="C1093" s="71">
        <v>2589</v>
      </c>
      <c r="D1093" s="71">
        <v>2719</v>
      </c>
      <c r="E1093" s="71">
        <v>2879</v>
      </c>
      <c r="F1093" s="126">
        <f t="shared" si="8"/>
        <v>1.11201235998455</v>
      </c>
      <c r="G1093" s="126">
        <f t="shared" si="9"/>
        <v>1.05884516366311</v>
      </c>
      <c r="H1093" s="127">
        <v>224</v>
      </c>
    </row>
    <row r="1094" customHeight="1" spans="1:8">
      <c r="A1094" s="101"/>
      <c r="B1094" s="130" t="s">
        <v>1075</v>
      </c>
      <c r="C1094" s="71">
        <v>390</v>
      </c>
      <c r="D1094" s="71">
        <v>356</v>
      </c>
      <c r="E1094" s="71">
        <v>492</v>
      </c>
      <c r="F1094" s="126">
        <f t="shared" si="8"/>
        <v>1.26153846153846</v>
      </c>
      <c r="G1094" s="126">
        <f t="shared" si="9"/>
        <v>1.38202247191011</v>
      </c>
      <c r="H1094" s="127">
        <v>22401</v>
      </c>
    </row>
    <row r="1095" customHeight="1" spans="1:8">
      <c r="A1095" s="101"/>
      <c r="B1095" s="130" t="s">
        <v>213</v>
      </c>
      <c r="C1095" s="158">
        <v>363</v>
      </c>
      <c r="D1095" s="71">
        <v>331</v>
      </c>
      <c r="E1095" s="71">
        <v>403</v>
      </c>
      <c r="F1095" s="126">
        <f t="shared" si="8"/>
        <v>1.11019283746556</v>
      </c>
      <c r="G1095" s="126">
        <f t="shared" si="9"/>
        <v>1.21752265861027</v>
      </c>
      <c r="H1095" s="127">
        <v>2240101</v>
      </c>
    </row>
    <row r="1096" customHeight="1" spans="1:8">
      <c r="A1096" s="101"/>
      <c r="B1096" s="130" t="s">
        <v>214</v>
      </c>
      <c r="C1096" s="158"/>
      <c r="D1096" s="71">
        <v>0</v>
      </c>
      <c r="E1096" s="71">
        <v>0</v>
      </c>
      <c r="F1096" s="126">
        <f t="shared" si="8"/>
        <v>0</v>
      </c>
      <c r="G1096" s="126">
        <f t="shared" si="9"/>
        <v>0</v>
      </c>
      <c r="H1096" s="127">
        <v>2240102</v>
      </c>
    </row>
    <row r="1097" customHeight="1" spans="1:8">
      <c r="A1097" s="101"/>
      <c r="B1097" s="130" t="s">
        <v>215</v>
      </c>
      <c r="C1097" s="158"/>
      <c r="D1097" s="71">
        <v>0</v>
      </c>
      <c r="E1097" s="71">
        <v>0</v>
      </c>
      <c r="F1097" s="126">
        <f t="shared" si="8"/>
        <v>0</v>
      </c>
      <c r="G1097" s="126">
        <f t="shared" si="9"/>
        <v>0</v>
      </c>
      <c r="H1097" s="127">
        <v>2240103</v>
      </c>
    </row>
    <row r="1098" customHeight="1" spans="1:8">
      <c r="A1098" s="101"/>
      <c r="B1098" s="130" t="s">
        <v>1076</v>
      </c>
      <c r="C1098" s="158"/>
      <c r="D1098" s="71">
        <v>0</v>
      </c>
      <c r="E1098" s="71">
        <v>0</v>
      </c>
      <c r="F1098" s="126">
        <f t="shared" si="8"/>
        <v>0</v>
      </c>
      <c r="G1098" s="126">
        <f t="shared" si="9"/>
        <v>0</v>
      </c>
      <c r="H1098" s="127">
        <v>2240104</v>
      </c>
    </row>
    <row r="1099" customHeight="1" spans="1:8">
      <c r="A1099" s="101"/>
      <c r="B1099" s="130" t="s">
        <v>1077</v>
      </c>
      <c r="C1099" s="158"/>
      <c r="D1099" s="71">
        <v>0</v>
      </c>
      <c r="E1099" s="71">
        <v>0</v>
      </c>
      <c r="F1099" s="126">
        <f t="shared" si="8"/>
        <v>0</v>
      </c>
      <c r="G1099" s="126">
        <f t="shared" si="9"/>
        <v>0</v>
      </c>
      <c r="H1099" s="127">
        <v>2240105</v>
      </c>
    </row>
    <row r="1100" customHeight="1" spans="1:8">
      <c r="A1100" s="101"/>
      <c r="B1100" s="130" t="s">
        <v>1078</v>
      </c>
      <c r="C1100" s="158">
        <v>27</v>
      </c>
      <c r="D1100" s="71">
        <v>16</v>
      </c>
      <c r="E1100" s="71">
        <v>17</v>
      </c>
      <c r="F1100" s="126">
        <f t="shared" si="8"/>
        <v>0.62962962962963</v>
      </c>
      <c r="G1100" s="126">
        <f t="shared" si="9"/>
        <v>1.0625</v>
      </c>
      <c r="H1100" s="127">
        <v>2240106</v>
      </c>
    </row>
    <row r="1101" customHeight="1" spans="1:8">
      <c r="A1101" s="101"/>
      <c r="B1101" s="130" t="s">
        <v>1079</v>
      </c>
      <c r="C1101" s="158"/>
      <c r="D1101" s="71">
        <v>0</v>
      </c>
      <c r="E1101" s="71">
        <v>10</v>
      </c>
      <c r="F1101" s="126">
        <f t="shared" si="8"/>
        <v>0</v>
      </c>
      <c r="G1101" s="126">
        <f t="shared" si="9"/>
        <v>0</v>
      </c>
      <c r="H1101" s="127">
        <v>2240108</v>
      </c>
    </row>
    <row r="1102" customHeight="1" spans="1:8">
      <c r="A1102" s="101"/>
      <c r="B1102" s="130" t="s">
        <v>1080</v>
      </c>
      <c r="C1102" s="158"/>
      <c r="D1102" s="71">
        <v>9</v>
      </c>
      <c r="E1102" s="71">
        <v>62</v>
      </c>
      <c r="F1102" s="126">
        <f t="shared" si="8"/>
        <v>0</v>
      </c>
      <c r="G1102" s="126">
        <f t="shared" si="9"/>
        <v>6.88888888888889</v>
      </c>
      <c r="H1102" s="127">
        <v>2240109</v>
      </c>
    </row>
    <row r="1103" customHeight="1" spans="1:8">
      <c r="A1103" s="101"/>
      <c r="B1103" s="130" t="s">
        <v>222</v>
      </c>
      <c r="C1103" s="158"/>
      <c r="D1103" s="71">
        <v>0</v>
      </c>
      <c r="E1103" s="71">
        <v>0</v>
      </c>
      <c r="F1103" s="126">
        <f t="shared" si="8"/>
        <v>0</v>
      </c>
      <c r="G1103" s="126">
        <f t="shared" si="9"/>
        <v>0</v>
      </c>
      <c r="H1103" s="127">
        <v>2240150</v>
      </c>
    </row>
    <row r="1104" customHeight="1" spans="1:8">
      <c r="A1104" s="101"/>
      <c r="B1104" s="130" t="s">
        <v>1081</v>
      </c>
      <c r="C1104" s="158"/>
      <c r="D1104" s="71">
        <v>0</v>
      </c>
      <c r="E1104" s="71">
        <v>0</v>
      </c>
      <c r="F1104" s="126">
        <f t="shared" si="8"/>
        <v>0</v>
      </c>
      <c r="G1104" s="126">
        <f t="shared" si="9"/>
        <v>0</v>
      </c>
      <c r="H1104" s="127">
        <v>2240199</v>
      </c>
    </row>
    <row r="1105" customHeight="1" spans="1:8">
      <c r="A1105" s="101"/>
      <c r="B1105" s="130" t="s">
        <v>1082</v>
      </c>
      <c r="C1105" s="71">
        <v>998</v>
      </c>
      <c r="D1105" s="71">
        <v>1179</v>
      </c>
      <c r="E1105" s="71">
        <v>1006</v>
      </c>
      <c r="F1105" s="126">
        <f t="shared" si="8"/>
        <v>1.00801603206413</v>
      </c>
      <c r="G1105" s="126">
        <f t="shared" si="9"/>
        <v>0.853265479219678</v>
      </c>
      <c r="H1105" s="127">
        <v>22402</v>
      </c>
    </row>
    <row r="1106" customHeight="1" spans="1:8">
      <c r="A1106" s="101"/>
      <c r="B1106" s="130" t="s">
        <v>213</v>
      </c>
      <c r="C1106" s="71">
        <v>0</v>
      </c>
      <c r="D1106" s="71">
        <v>0</v>
      </c>
      <c r="E1106" s="71">
        <v>0</v>
      </c>
      <c r="F1106" s="126">
        <f t="shared" si="8"/>
        <v>0</v>
      </c>
      <c r="G1106" s="126">
        <f t="shared" si="9"/>
        <v>0</v>
      </c>
      <c r="H1106" s="127">
        <v>2240201</v>
      </c>
    </row>
    <row r="1107" customHeight="1" spans="1:8">
      <c r="A1107" s="101"/>
      <c r="B1107" s="130" t="s">
        <v>214</v>
      </c>
      <c r="C1107" s="71">
        <v>0</v>
      </c>
      <c r="D1107" s="71">
        <v>0</v>
      </c>
      <c r="E1107" s="71">
        <v>0</v>
      </c>
      <c r="F1107" s="126">
        <f t="shared" si="8"/>
        <v>0</v>
      </c>
      <c r="G1107" s="126">
        <f t="shared" si="9"/>
        <v>0</v>
      </c>
      <c r="H1107" s="127">
        <v>2240202</v>
      </c>
    </row>
    <row r="1108" customHeight="1" spans="1:8">
      <c r="A1108" s="101"/>
      <c r="B1108" s="130" t="s">
        <v>215</v>
      </c>
      <c r="C1108" s="71">
        <v>0</v>
      </c>
      <c r="D1108" s="71">
        <v>0</v>
      </c>
      <c r="E1108" s="71">
        <v>0</v>
      </c>
      <c r="F1108" s="126">
        <f t="shared" si="8"/>
        <v>0</v>
      </c>
      <c r="G1108" s="126">
        <f t="shared" si="9"/>
        <v>0</v>
      </c>
      <c r="H1108" s="127">
        <v>2240203</v>
      </c>
    </row>
    <row r="1109" customHeight="1" spans="1:8">
      <c r="A1109" s="101"/>
      <c r="B1109" s="130" t="s">
        <v>1083</v>
      </c>
      <c r="C1109" s="158">
        <v>998</v>
      </c>
      <c r="D1109" s="71">
        <v>1179</v>
      </c>
      <c r="E1109" s="71">
        <v>1006</v>
      </c>
      <c r="F1109" s="126">
        <f t="shared" si="8"/>
        <v>1.00801603206413</v>
      </c>
      <c r="G1109" s="126">
        <f t="shared" si="9"/>
        <v>0.853265479219678</v>
      </c>
      <c r="H1109" s="127">
        <v>2240204</v>
      </c>
    </row>
    <row r="1110" customHeight="1" spans="1:8">
      <c r="A1110" s="101"/>
      <c r="B1110" s="130" t="s">
        <v>222</v>
      </c>
      <c r="C1110" s="71">
        <v>0</v>
      </c>
      <c r="D1110" s="71">
        <v>0</v>
      </c>
      <c r="E1110" s="71">
        <v>0</v>
      </c>
      <c r="F1110" s="126">
        <f t="shared" si="8"/>
        <v>0</v>
      </c>
      <c r="G1110" s="126">
        <f t="shared" si="9"/>
        <v>0</v>
      </c>
      <c r="H1110" s="127">
        <v>2240250</v>
      </c>
    </row>
    <row r="1111" customHeight="1" spans="1:8">
      <c r="A1111" s="101"/>
      <c r="B1111" s="130" t="s">
        <v>1084</v>
      </c>
      <c r="C1111" s="71">
        <v>0</v>
      </c>
      <c r="D1111" s="71">
        <v>0</v>
      </c>
      <c r="E1111" s="71">
        <v>0</v>
      </c>
      <c r="F1111" s="126">
        <f t="shared" si="8"/>
        <v>0</v>
      </c>
      <c r="G1111" s="126">
        <f t="shared" si="9"/>
        <v>0</v>
      </c>
      <c r="H1111" s="127">
        <v>2240299</v>
      </c>
    </row>
    <row r="1112" customHeight="1" spans="1:8">
      <c r="A1112" s="101"/>
      <c r="B1112" s="130" t="s">
        <v>1085</v>
      </c>
      <c r="C1112" s="71">
        <v>0</v>
      </c>
      <c r="D1112" s="71">
        <v>0</v>
      </c>
      <c r="E1112" s="71">
        <v>0</v>
      </c>
      <c r="F1112" s="126">
        <f t="shared" si="8"/>
        <v>0</v>
      </c>
      <c r="G1112" s="126">
        <f t="shared" si="9"/>
        <v>0</v>
      </c>
      <c r="H1112" s="127">
        <v>22404</v>
      </c>
    </row>
    <row r="1113" customHeight="1" spans="1:8">
      <c r="A1113" s="101"/>
      <c r="B1113" s="130" t="s">
        <v>213</v>
      </c>
      <c r="C1113" s="71">
        <v>0</v>
      </c>
      <c r="D1113" s="71">
        <v>0</v>
      </c>
      <c r="E1113" s="71">
        <v>0</v>
      </c>
      <c r="F1113" s="126">
        <f t="shared" si="8"/>
        <v>0</v>
      </c>
      <c r="G1113" s="126">
        <f t="shared" si="9"/>
        <v>0</v>
      </c>
      <c r="H1113" s="127">
        <v>2240401</v>
      </c>
    </row>
    <row r="1114" customHeight="1" spans="1:8">
      <c r="A1114" s="101"/>
      <c r="B1114" s="130" t="s">
        <v>214</v>
      </c>
      <c r="C1114" s="71">
        <v>0</v>
      </c>
      <c r="D1114" s="71">
        <v>0</v>
      </c>
      <c r="E1114" s="71">
        <v>0</v>
      </c>
      <c r="F1114" s="126">
        <f t="shared" si="8"/>
        <v>0</v>
      </c>
      <c r="G1114" s="126">
        <f t="shared" si="9"/>
        <v>0</v>
      </c>
      <c r="H1114" s="127">
        <v>2240402</v>
      </c>
    </row>
    <row r="1115" customHeight="1" spans="1:8">
      <c r="A1115" s="101"/>
      <c r="B1115" s="130" t="s">
        <v>215</v>
      </c>
      <c r="C1115" s="71">
        <v>0</v>
      </c>
      <c r="D1115" s="71">
        <v>0</v>
      </c>
      <c r="E1115" s="71">
        <v>0</v>
      </c>
      <c r="F1115" s="126">
        <f t="shared" si="8"/>
        <v>0</v>
      </c>
      <c r="G1115" s="126">
        <f t="shared" si="9"/>
        <v>0</v>
      </c>
      <c r="H1115" s="127">
        <v>2240403</v>
      </c>
    </row>
    <row r="1116" customHeight="1" spans="1:8">
      <c r="A1116" s="101"/>
      <c r="B1116" s="130" t="s">
        <v>1086</v>
      </c>
      <c r="C1116" s="71">
        <v>0</v>
      </c>
      <c r="D1116" s="71">
        <v>0</v>
      </c>
      <c r="E1116" s="71">
        <v>0</v>
      </c>
      <c r="F1116" s="126">
        <f t="shared" si="8"/>
        <v>0</v>
      </c>
      <c r="G1116" s="126">
        <f t="shared" si="9"/>
        <v>0</v>
      </c>
      <c r="H1116" s="127">
        <v>2240404</v>
      </c>
    </row>
    <row r="1117" customHeight="1" spans="1:8">
      <c r="A1117" s="101"/>
      <c r="B1117" s="130" t="s">
        <v>1087</v>
      </c>
      <c r="C1117" s="71">
        <v>0</v>
      </c>
      <c r="D1117" s="71">
        <v>0</v>
      </c>
      <c r="E1117" s="71">
        <v>0</v>
      </c>
      <c r="F1117" s="126">
        <f t="shared" si="8"/>
        <v>0</v>
      </c>
      <c r="G1117" s="126">
        <f t="shared" si="9"/>
        <v>0</v>
      </c>
      <c r="H1117" s="127">
        <v>2240405</v>
      </c>
    </row>
    <row r="1118" customHeight="1" spans="1:8">
      <c r="A1118" s="101"/>
      <c r="B1118" s="130" t="s">
        <v>222</v>
      </c>
      <c r="C1118" s="71">
        <v>0</v>
      </c>
      <c r="D1118" s="71">
        <v>0</v>
      </c>
      <c r="E1118" s="71">
        <v>0</v>
      </c>
      <c r="F1118" s="126">
        <f t="shared" si="8"/>
        <v>0</v>
      </c>
      <c r="G1118" s="126">
        <f t="shared" si="9"/>
        <v>0</v>
      </c>
      <c r="H1118" s="127">
        <v>2240450</v>
      </c>
    </row>
    <row r="1119" customHeight="1" spans="1:8">
      <c r="A1119" s="101"/>
      <c r="B1119" s="130" t="s">
        <v>1088</v>
      </c>
      <c r="C1119" s="71">
        <v>0</v>
      </c>
      <c r="D1119" s="71">
        <v>0</v>
      </c>
      <c r="E1119" s="71">
        <v>0</v>
      </c>
      <c r="F1119" s="126">
        <f t="shared" si="8"/>
        <v>0</v>
      </c>
      <c r="G1119" s="126">
        <f t="shared" si="9"/>
        <v>0</v>
      </c>
      <c r="H1119" s="127">
        <v>2240499</v>
      </c>
    </row>
    <row r="1120" customHeight="1" spans="1:8">
      <c r="A1120" s="101"/>
      <c r="B1120" s="130" t="s">
        <v>1089</v>
      </c>
      <c r="C1120" s="71">
        <v>53</v>
      </c>
      <c r="D1120" s="71">
        <v>53</v>
      </c>
      <c r="E1120" s="71">
        <v>53</v>
      </c>
      <c r="F1120" s="126">
        <f t="shared" si="8"/>
        <v>1</v>
      </c>
      <c r="G1120" s="126">
        <f t="shared" si="9"/>
        <v>1</v>
      </c>
      <c r="H1120" s="127">
        <v>22405</v>
      </c>
    </row>
    <row r="1121" customHeight="1" spans="1:8">
      <c r="A1121" s="101"/>
      <c r="B1121" s="130" t="s">
        <v>213</v>
      </c>
      <c r="C1121" s="158"/>
      <c r="D1121" s="71">
        <v>0</v>
      </c>
      <c r="E1121" s="71">
        <v>0</v>
      </c>
      <c r="F1121" s="126">
        <f t="shared" si="8"/>
        <v>0</v>
      </c>
      <c r="G1121" s="126">
        <f t="shared" si="9"/>
        <v>0</v>
      </c>
      <c r="H1121" s="127">
        <v>2240501</v>
      </c>
    </row>
    <row r="1122" customHeight="1" spans="1:8">
      <c r="A1122" s="101"/>
      <c r="B1122" s="130" t="s">
        <v>214</v>
      </c>
      <c r="C1122" s="158"/>
      <c r="D1122" s="71">
        <v>0</v>
      </c>
      <c r="E1122" s="71">
        <v>0</v>
      </c>
      <c r="F1122" s="126">
        <f t="shared" si="8"/>
        <v>0</v>
      </c>
      <c r="G1122" s="126">
        <f t="shared" si="9"/>
        <v>0</v>
      </c>
      <c r="H1122" s="127">
        <v>2240502</v>
      </c>
    </row>
    <row r="1123" customHeight="1" spans="1:8">
      <c r="A1123" s="101"/>
      <c r="B1123" s="130" t="s">
        <v>215</v>
      </c>
      <c r="C1123" s="158"/>
      <c r="D1123" s="71">
        <v>0</v>
      </c>
      <c r="E1123" s="71">
        <v>0</v>
      </c>
      <c r="F1123" s="126">
        <f t="shared" si="8"/>
        <v>0</v>
      </c>
      <c r="G1123" s="126">
        <f t="shared" si="9"/>
        <v>0</v>
      </c>
      <c r="H1123" s="127">
        <v>2240503</v>
      </c>
    </row>
    <row r="1124" customHeight="1" spans="1:8">
      <c r="A1124" s="101"/>
      <c r="B1124" s="130" t="s">
        <v>1090</v>
      </c>
      <c r="C1124" s="158"/>
      <c r="D1124" s="71">
        <v>0</v>
      </c>
      <c r="E1124" s="71">
        <v>0</v>
      </c>
      <c r="F1124" s="126">
        <f t="shared" si="8"/>
        <v>0</v>
      </c>
      <c r="G1124" s="126">
        <f t="shared" si="9"/>
        <v>0</v>
      </c>
      <c r="H1124" s="127">
        <v>2240504</v>
      </c>
    </row>
    <row r="1125" customHeight="1" spans="1:8">
      <c r="A1125" s="101"/>
      <c r="B1125" s="130" t="s">
        <v>1091</v>
      </c>
      <c r="C1125" s="158">
        <v>4</v>
      </c>
      <c r="D1125" s="71">
        <v>4</v>
      </c>
      <c r="E1125" s="71">
        <v>3</v>
      </c>
      <c r="F1125" s="126">
        <f t="shared" si="8"/>
        <v>0.75</v>
      </c>
      <c r="G1125" s="126">
        <f t="shared" si="9"/>
        <v>0.75</v>
      </c>
      <c r="H1125" s="127">
        <v>2240505</v>
      </c>
    </row>
    <row r="1126" customHeight="1" spans="1:8">
      <c r="A1126" s="101"/>
      <c r="B1126" s="130" t="s">
        <v>1092</v>
      </c>
      <c r="C1126" s="158"/>
      <c r="D1126" s="71">
        <v>0</v>
      </c>
      <c r="E1126" s="71">
        <v>0</v>
      </c>
      <c r="F1126" s="126">
        <f t="shared" si="8"/>
        <v>0</v>
      </c>
      <c r="G1126" s="126">
        <f t="shared" si="9"/>
        <v>0</v>
      </c>
      <c r="H1126" s="127">
        <v>2240506</v>
      </c>
    </row>
    <row r="1127" customHeight="1" spans="1:8">
      <c r="A1127" s="101"/>
      <c r="B1127" s="130" t="s">
        <v>1093</v>
      </c>
      <c r="C1127" s="158"/>
      <c r="D1127" s="71">
        <v>0</v>
      </c>
      <c r="E1127" s="71">
        <v>0</v>
      </c>
      <c r="F1127" s="126">
        <f t="shared" si="8"/>
        <v>0</v>
      </c>
      <c r="G1127" s="126">
        <f t="shared" si="9"/>
        <v>0</v>
      </c>
      <c r="H1127" s="127">
        <v>2240507</v>
      </c>
    </row>
    <row r="1128" customHeight="1" spans="1:8">
      <c r="A1128" s="101"/>
      <c r="B1128" s="130" t="s">
        <v>1094</v>
      </c>
      <c r="C1128" s="158"/>
      <c r="D1128" s="71">
        <v>0</v>
      </c>
      <c r="E1128" s="71">
        <v>0</v>
      </c>
      <c r="F1128" s="126">
        <f t="shared" si="8"/>
        <v>0</v>
      </c>
      <c r="G1128" s="126">
        <f t="shared" si="9"/>
        <v>0</v>
      </c>
      <c r="H1128" s="127">
        <v>2240508</v>
      </c>
    </row>
    <row r="1129" customHeight="1" spans="1:8">
      <c r="A1129" s="101"/>
      <c r="B1129" s="130" t="s">
        <v>1095</v>
      </c>
      <c r="C1129" s="158"/>
      <c r="D1129" s="71">
        <v>0</v>
      </c>
      <c r="E1129" s="71">
        <v>0</v>
      </c>
      <c r="F1129" s="126">
        <f t="shared" si="8"/>
        <v>0</v>
      </c>
      <c r="G1129" s="126">
        <f t="shared" si="9"/>
        <v>0</v>
      </c>
      <c r="H1129" s="127">
        <v>2240509</v>
      </c>
    </row>
    <row r="1130" customHeight="1" spans="1:8">
      <c r="A1130" s="101"/>
      <c r="B1130" s="130" t="s">
        <v>1096</v>
      </c>
      <c r="C1130" s="158"/>
      <c r="D1130" s="71">
        <v>0</v>
      </c>
      <c r="E1130" s="71">
        <v>0</v>
      </c>
      <c r="F1130" s="126">
        <f t="shared" si="8"/>
        <v>0</v>
      </c>
      <c r="G1130" s="126">
        <f t="shared" si="9"/>
        <v>0</v>
      </c>
      <c r="H1130" s="127">
        <v>2240510</v>
      </c>
    </row>
    <row r="1131" customHeight="1" spans="1:8">
      <c r="A1131" s="101"/>
      <c r="B1131" s="130" t="s">
        <v>1097</v>
      </c>
      <c r="C1131" s="158">
        <v>49</v>
      </c>
      <c r="D1131" s="71">
        <v>49</v>
      </c>
      <c r="E1131" s="71">
        <v>50</v>
      </c>
      <c r="F1131" s="126">
        <f t="shared" si="8"/>
        <v>1.02040816326531</v>
      </c>
      <c r="G1131" s="126">
        <f t="shared" si="9"/>
        <v>1.02040816326531</v>
      </c>
      <c r="H1131" s="127">
        <v>2240550</v>
      </c>
    </row>
    <row r="1132" customHeight="1" spans="1:8">
      <c r="A1132" s="101"/>
      <c r="B1132" s="130" t="s">
        <v>1098</v>
      </c>
      <c r="C1132" s="71">
        <v>0</v>
      </c>
      <c r="D1132" s="71">
        <v>0</v>
      </c>
      <c r="E1132" s="71">
        <v>0</v>
      </c>
      <c r="F1132" s="126">
        <f t="shared" si="8"/>
        <v>0</v>
      </c>
      <c r="G1132" s="126">
        <f t="shared" si="9"/>
        <v>0</v>
      </c>
      <c r="H1132" s="127">
        <v>2240599</v>
      </c>
    </row>
    <row r="1133" customHeight="1" spans="1:8">
      <c r="A1133" s="101"/>
      <c r="B1133" s="130" t="s">
        <v>1099</v>
      </c>
      <c r="C1133" s="71">
        <v>993</v>
      </c>
      <c r="D1133" s="71">
        <v>872</v>
      </c>
      <c r="E1133" s="71">
        <v>922</v>
      </c>
      <c r="F1133" s="126">
        <f t="shared" si="8"/>
        <v>0.928499496475327</v>
      </c>
      <c r="G1133" s="126">
        <f t="shared" si="9"/>
        <v>1.05733944954128</v>
      </c>
      <c r="H1133" s="127">
        <v>22406</v>
      </c>
    </row>
    <row r="1134" customHeight="1" spans="1:8">
      <c r="A1134" s="101"/>
      <c r="B1134" s="130" t="s">
        <v>1100</v>
      </c>
      <c r="C1134" s="158">
        <v>872</v>
      </c>
      <c r="D1134" s="71">
        <v>830</v>
      </c>
      <c r="E1134" s="71">
        <v>851</v>
      </c>
      <c r="F1134" s="126">
        <f t="shared" si="8"/>
        <v>0.975917431192661</v>
      </c>
      <c r="G1134" s="126">
        <f t="shared" si="9"/>
        <v>1.02530120481928</v>
      </c>
      <c r="H1134" s="127">
        <v>2240601</v>
      </c>
    </row>
    <row r="1135" customHeight="1" spans="1:8">
      <c r="A1135" s="101"/>
      <c r="B1135" s="130" t="s">
        <v>1101</v>
      </c>
      <c r="C1135" s="158">
        <v>70</v>
      </c>
      <c r="D1135" s="71">
        <v>0</v>
      </c>
      <c r="E1135" s="71">
        <v>70</v>
      </c>
      <c r="F1135" s="126">
        <f t="shared" si="8"/>
        <v>1</v>
      </c>
      <c r="G1135" s="126">
        <f t="shared" si="9"/>
        <v>0</v>
      </c>
      <c r="H1135" s="127">
        <v>2240602</v>
      </c>
    </row>
    <row r="1136" customHeight="1" spans="1:8">
      <c r="A1136" s="101"/>
      <c r="B1136" s="130" t="s">
        <v>1102</v>
      </c>
      <c r="C1136" s="158">
        <v>51</v>
      </c>
      <c r="D1136" s="71">
        <v>42</v>
      </c>
      <c r="E1136" s="71">
        <v>1</v>
      </c>
      <c r="F1136" s="126">
        <f t="shared" si="8"/>
        <v>0.0196078431372549</v>
      </c>
      <c r="G1136" s="126">
        <f t="shared" si="9"/>
        <v>0.0238095238095238</v>
      </c>
      <c r="H1136" s="127">
        <v>2240699</v>
      </c>
    </row>
    <row r="1137" customHeight="1" spans="1:8">
      <c r="A1137" s="101"/>
      <c r="B1137" s="130" t="s">
        <v>1103</v>
      </c>
      <c r="C1137" s="71">
        <v>155</v>
      </c>
      <c r="D1137" s="71">
        <v>252</v>
      </c>
      <c r="E1137" s="71">
        <v>406</v>
      </c>
      <c r="F1137" s="126">
        <f t="shared" si="8"/>
        <v>2.61935483870968</v>
      </c>
      <c r="G1137" s="126">
        <f t="shared" si="9"/>
        <v>1.61111111111111</v>
      </c>
      <c r="H1137" s="127">
        <v>22407</v>
      </c>
    </row>
    <row r="1138" customHeight="1" spans="1:8">
      <c r="A1138" s="101"/>
      <c r="B1138" s="130" t="s">
        <v>1104</v>
      </c>
      <c r="C1138" s="158">
        <v>7</v>
      </c>
      <c r="D1138" s="71">
        <v>120</v>
      </c>
      <c r="E1138" s="71">
        <v>291</v>
      </c>
      <c r="F1138" s="126">
        <f t="shared" si="8"/>
        <v>41.5714285714286</v>
      </c>
      <c r="G1138" s="126">
        <f t="shared" si="9"/>
        <v>2.425</v>
      </c>
      <c r="H1138" s="127">
        <v>2240703</v>
      </c>
    </row>
    <row r="1139" customHeight="1" spans="1:8">
      <c r="A1139" s="101"/>
      <c r="B1139" s="130" t="s">
        <v>1105</v>
      </c>
      <c r="C1139" s="158"/>
      <c r="D1139" s="71">
        <v>0</v>
      </c>
      <c r="E1139" s="71">
        <v>0</v>
      </c>
      <c r="F1139" s="126">
        <f t="shared" si="8"/>
        <v>0</v>
      </c>
      <c r="G1139" s="126">
        <f t="shared" si="9"/>
        <v>0</v>
      </c>
      <c r="H1139" s="127">
        <v>2240704</v>
      </c>
    </row>
    <row r="1140" customHeight="1" spans="1:8">
      <c r="A1140" s="101"/>
      <c r="B1140" s="130" t="s">
        <v>1106</v>
      </c>
      <c r="C1140" s="158">
        <v>148</v>
      </c>
      <c r="D1140" s="71">
        <v>132</v>
      </c>
      <c r="E1140" s="71">
        <v>115</v>
      </c>
      <c r="F1140" s="126">
        <f t="shared" si="8"/>
        <v>0.777027027027027</v>
      </c>
      <c r="G1140" s="126">
        <f t="shared" si="9"/>
        <v>0.871212121212121</v>
      </c>
      <c r="H1140" s="127">
        <v>2240799</v>
      </c>
    </row>
    <row r="1141" customHeight="1" spans="1:8">
      <c r="A1141" s="101"/>
      <c r="B1141" s="130" t="s">
        <v>1107</v>
      </c>
      <c r="C1141" s="71">
        <v>0</v>
      </c>
      <c r="D1141" s="71">
        <v>7</v>
      </c>
      <c r="E1141" s="71">
        <v>0</v>
      </c>
      <c r="F1141" s="126">
        <f t="shared" si="8"/>
        <v>0</v>
      </c>
      <c r="G1141" s="126">
        <f t="shared" si="9"/>
        <v>0</v>
      </c>
      <c r="H1141" s="127">
        <v>22499</v>
      </c>
    </row>
    <row r="1142" customHeight="1" spans="1:8">
      <c r="A1142" s="101"/>
      <c r="B1142" s="130" t="s">
        <v>1108</v>
      </c>
      <c r="C1142" s="71">
        <v>0</v>
      </c>
      <c r="D1142" s="71">
        <v>7</v>
      </c>
      <c r="E1142" s="71">
        <v>0</v>
      </c>
      <c r="F1142" s="126">
        <f t="shared" si="8"/>
        <v>0</v>
      </c>
      <c r="G1142" s="126">
        <f t="shared" si="9"/>
        <v>0</v>
      </c>
      <c r="H1142" s="127">
        <v>2249999</v>
      </c>
    </row>
    <row r="1143" customHeight="1" spans="1:8">
      <c r="A1143" s="84" t="s">
        <v>1109</v>
      </c>
      <c r="B1143" s="130" t="s">
        <v>182</v>
      </c>
      <c r="C1143" s="71">
        <v>860</v>
      </c>
      <c r="D1143" s="71">
        <v>1203</v>
      </c>
      <c r="E1143" s="71">
        <v>1000</v>
      </c>
      <c r="F1143" s="126">
        <f t="shared" si="8"/>
        <v>1.16279069767442</v>
      </c>
      <c r="G1143" s="126">
        <f t="shared" si="9"/>
        <v>0.831255195344971</v>
      </c>
      <c r="H1143" s="127">
        <v>229</v>
      </c>
    </row>
    <row r="1144" customHeight="1" spans="1:8">
      <c r="A1144" s="84" t="str">
        <f t="shared" ref="A1144:B1162" si="10">""</f>
        <v/>
      </c>
      <c r="B1144" s="130" t="s">
        <v>1110</v>
      </c>
      <c r="C1144" s="71">
        <v>860</v>
      </c>
      <c r="D1144" s="71">
        <v>1203</v>
      </c>
      <c r="E1144" s="71">
        <v>1000</v>
      </c>
      <c r="F1144" s="126">
        <f t="shared" si="8"/>
        <v>1.16279069767442</v>
      </c>
      <c r="G1144" s="126">
        <f t="shared" si="9"/>
        <v>0.831255195344971</v>
      </c>
      <c r="H1144" s="127">
        <v>22999</v>
      </c>
    </row>
    <row r="1145" customHeight="1" spans="1:8">
      <c r="A1145" s="84" t="str">
        <f t="shared" si="10"/>
        <v/>
      </c>
      <c r="B1145" s="130" t="s">
        <v>1111</v>
      </c>
      <c r="C1145" s="158">
        <v>860</v>
      </c>
      <c r="D1145" s="71">
        <v>1203</v>
      </c>
      <c r="E1145" s="71">
        <v>1000</v>
      </c>
      <c r="F1145" s="126">
        <f t="shared" si="8"/>
        <v>1.16279069767442</v>
      </c>
      <c r="G1145" s="126">
        <f t="shared" si="9"/>
        <v>0.831255195344971</v>
      </c>
      <c r="H1145" s="127">
        <v>2299999</v>
      </c>
    </row>
    <row r="1146" customHeight="1" spans="1:8">
      <c r="A1146" s="84" t="s">
        <v>1112</v>
      </c>
      <c r="B1146" s="130" t="s">
        <v>183</v>
      </c>
      <c r="C1146" s="71">
        <v>4383</v>
      </c>
      <c r="D1146" s="71">
        <v>6474</v>
      </c>
      <c r="E1146" s="71">
        <v>4383</v>
      </c>
      <c r="F1146" s="126">
        <f t="shared" si="8"/>
        <v>1</v>
      </c>
      <c r="G1146" s="126">
        <f t="shared" si="9"/>
        <v>0.677015755329008</v>
      </c>
      <c r="H1146" s="127">
        <v>232</v>
      </c>
    </row>
    <row r="1147" customHeight="1" spans="1:8">
      <c r="A1147" s="84" t="str">
        <f t="shared" si="10"/>
        <v/>
      </c>
      <c r="B1147" s="130" t="s">
        <v>1113</v>
      </c>
      <c r="C1147" s="71">
        <v>0</v>
      </c>
      <c r="D1147" s="71">
        <v>0</v>
      </c>
      <c r="E1147" s="71">
        <v>0</v>
      </c>
      <c r="F1147" s="126">
        <f t="shared" si="8"/>
        <v>0</v>
      </c>
      <c r="G1147" s="126">
        <f t="shared" si="9"/>
        <v>0</v>
      </c>
      <c r="H1147" s="127">
        <v>23201</v>
      </c>
    </row>
    <row r="1148" customHeight="1" spans="1:8">
      <c r="A1148" s="84" t="str">
        <f t="shared" si="10"/>
        <v/>
      </c>
      <c r="B1148" s="130" t="s">
        <v>1114</v>
      </c>
      <c r="C1148" s="71">
        <v>0</v>
      </c>
      <c r="D1148" s="71">
        <v>0</v>
      </c>
      <c r="E1148" s="71">
        <v>0</v>
      </c>
      <c r="F1148" s="126">
        <f t="shared" si="8"/>
        <v>0</v>
      </c>
      <c r="G1148" s="126">
        <f t="shared" si="9"/>
        <v>0</v>
      </c>
      <c r="H1148" s="127">
        <v>23202</v>
      </c>
    </row>
    <row r="1149" customHeight="1" spans="1:8">
      <c r="A1149" s="84" t="str">
        <f t="shared" si="10"/>
        <v/>
      </c>
      <c r="B1149" s="130" t="s">
        <v>1115</v>
      </c>
      <c r="C1149" s="71">
        <v>0</v>
      </c>
      <c r="D1149" s="71">
        <v>0</v>
      </c>
      <c r="E1149" s="71">
        <v>0</v>
      </c>
      <c r="F1149" s="126">
        <f t="shared" si="8"/>
        <v>0</v>
      </c>
      <c r="G1149" s="126">
        <f t="shared" si="9"/>
        <v>0</v>
      </c>
      <c r="H1149" s="127">
        <v>2320201</v>
      </c>
    </row>
    <row r="1150" customHeight="1" spans="1:8">
      <c r="A1150" s="84" t="str">
        <f t="shared" si="10"/>
        <v/>
      </c>
      <c r="B1150" s="130" t="s">
        <v>1116</v>
      </c>
      <c r="C1150" s="71">
        <v>0</v>
      </c>
      <c r="D1150" s="71">
        <v>0</v>
      </c>
      <c r="E1150" s="71">
        <v>0</v>
      </c>
      <c r="F1150" s="126">
        <f t="shared" si="8"/>
        <v>0</v>
      </c>
      <c r="G1150" s="126">
        <f t="shared" si="9"/>
        <v>0</v>
      </c>
      <c r="H1150" s="127">
        <v>2320202</v>
      </c>
    </row>
    <row r="1151" customHeight="1" spans="1:8">
      <c r="A1151" s="84" t="str">
        <f t="shared" si="10"/>
        <v/>
      </c>
      <c r="B1151" s="130" t="s">
        <v>1117</v>
      </c>
      <c r="C1151" s="71">
        <v>0</v>
      </c>
      <c r="D1151" s="71">
        <v>0</v>
      </c>
      <c r="E1151" s="71">
        <v>0</v>
      </c>
      <c r="F1151" s="126">
        <f t="shared" si="8"/>
        <v>0</v>
      </c>
      <c r="G1151" s="126">
        <f t="shared" si="9"/>
        <v>0</v>
      </c>
      <c r="H1151" s="127">
        <v>2320203</v>
      </c>
    </row>
    <row r="1152" customHeight="1" spans="1:8">
      <c r="A1152" s="84" t="str">
        <f t="shared" si="10"/>
        <v/>
      </c>
      <c r="B1152" s="130" t="s">
        <v>1118</v>
      </c>
      <c r="C1152" s="71">
        <v>0</v>
      </c>
      <c r="D1152" s="71">
        <v>0</v>
      </c>
      <c r="E1152" s="71">
        <v>0</v>
      </c>
      <c r="F1152" s="126">
        <f t="shared" si="8"/>
        <v>0</v>
      </c>
      <c r="G1152" s="126">
        <f t="shared" si="9"/>
        <v>0</v>
      </c>
      <c r="H1152" s="127">
        <v>2320299</v>
      </c>
    </row>
    <row r="1153" customHeight="1" spans="1:8">
      <c r="A1153" s="84" t="str">
        <f t="shared" si="10"/>
        <v/>
      </c>
      <c r="B1153" s="130" t="s">
        <v>1119</v>
      </c>
      <c r="C1153" s="71">
        <v>4383</v>
      </c>
      <c r="D1153" s="71">
        <v>6474</v>
      </c>
      <c r="E1153" s="71">
        <v>4383</v>
      </c>
      <c r="F1153" s="126">
        <f t="shared" si="8"/>
        <v>1</v>
      </c>
      <c r="G1153" s="126">
        <f t="shared" si="9"/>
        <v>0.677015755329008</v>
      </c>
      <c r="H1153" s="127">
        <v>23203</v>
      </c>
    </row>
    <row r="1154" customHeight="1" spans="1:8">
      <c r="A1154" s="84" t="str">
        <f t="shared" si="10"/>
        <v/>
      </c>
      <c r="B1154" s="130" t="s">
        <v>1120</v>
      </c>
      <c r="C1154" s="158">
        <v>4383</v>
      </c>
      <c r="D1154" s="71">
        <v>6474</v>
      </c>
      <c r="E1154" s="71">
        <v>4383</v>
      </c>
      <c r="F1154" s="126">
        <f t="shared" si="8"/>
        <v>1</v>
      </c>
      <c r="G1154" s="126">
        <f t="shared" si="9"/>
        <v>0.677015755329008</v>
      </c>
      <c r="H1154" s="127">
        <v>2320301</v>
      </c>
    </row>
    <row r="1155" customHeight="1" spans="1:8">
      <c r="A1155" s="84" t="str">
        <f t="shared" si="10"/>
        <v/>
      </c>
      <c r="B1155" s="130" t="s">
        <v>1121</v>
      </c>
      <c r="C1155" s="71">
        <v>0</v>
      </c>
      <c r="D1155" s="71">
        <v>0</v>
      </c>
      <c r="E1155" s="71">
        <v>0</v>
      </c>
      <c r="F1155" s="126">
        <f t="shared" si="8"/>
        <v>0</v>
      </c>
      <c r="G1155" s="126">
        <f t="shared" si="9"/>
        <v>0</v>
      </c>
      <c r="H1155" s="127">
        <v>2320302</v>
      </c>
    </row>
    <row r="1156" customHeight="1" spans="1:8">
      <c r="A1156" s="84" t="str">
        <f t="shared" si="10"/>
        <v/>
      </c>
      <c r="B1156" s="130" t="s">
        <v>1122</v>
      </c>
      <c r="C1156" s="71">
        <v>0</v>
      </c>
      <c r="D1156" s="71">
        <v>0</v>
      </c>
      <c r="E1156" s="71">
        <v>0</v>
      </c>
      <c r="F1156" s="126">
        <f t="shared" si="8"/>
        <v>0</v>
      </c>
      <c r="G1156" s="126">
        <f t="shared" si="9"/>
        <v>0</v>
      </c>
      <c r="H1156" s="127">
        <v>2320303</v>
      </c>
    </row>
    <row r="1157" customHeight="1" spans="1:8">
      <c r="A1157" s="84" t="str">
        <f t="shared" si="10"/>
        <v/>
      </c>
      <c r="B1157" s="130" t="s">
        <v>1123</v>
      </c>
      <c r="C1157" s="71">
        <v>0</v>
      </c>
      <c r="D1157" s="71">
        <v>0</v>
      </c>
      <c r="E1157" s="71">
        <v>0</v>
      </c>
      <c r="F1157" s="126">
        <f t="shared" si="8"/>
        <v>0</v>
      </c>
      <c r="G1157" s="126">
        <f t="shared" si="9"/>
        <v>0</v>
      </c>
      <c r="H1157" s="127">
        <v>2320399</v>
      </c>
    </row>
    <row r="1158" customHeight="1" spans="1:8">
      <c r="A1158" s="84" t="s">
        <v>1124</v>
      </c>
      <c r="B1158" s="130" t="s">
        <v>184</v>
      </c>
      <c r="C1158" s="71">
        <v>30</v>
      </c>
      <c r="D1158" s="71">
        <v>29</v>
      </c>
      <c r="E1158" s="71">
        <v>42</v>
      </c>
      <c r="F1158" s="126">
        <f t="shared" si="8"/>
        <v>1.4</v>
      </c>
      <c r="G1158" s="126">
        <f t="shared" si="9"/>
        <v>1.44827586206897</v>
      </c>
      <c r="H1158" s="127">
        <v>233</v>
      </c>
    </row>
    <row r="1159" customHeight="1" spans="1:8">
      <c r="A1159" s="101"/>
      <c r="B1159" s="130" t="s">
        <v>1125</v>
      </c>
      <c r="C1159" s="71">
        <v>0</v>
      </c>
      <c r="D1159" s="71">
        <v>0</v>
      </c>
      <c r="E1159" s="71">
        <v>0</v>
      </c>
      <c r="F1159" s="126">
        <f t="shared" si="8"/>
        <v>0</v>
      </c>
      <c r="G1159" s="126">
        <f t="shared" si="9"/>
        <v>0</v>
      </c>
      <c r="H1159" s="127">
        <v>23301</v>
      </c>
    </row>
    <row r="1160" customHeight="1" spans="1:8">
      <c r="A1160" s="101"/>
      <c r="B1160" s="130" t="s">
        <v>1126</v>
      </c>
      <c r="C1160" s="71">
        <v>0</v>
      </c>
      <c r="D1160" s="71">
        <v>0</v>
      </c>
      <c r="E1160" s="71">
        <v>0</v>
      </c>
      <c r="F1160" s="126">
        <f t="shared" si="8"/>
        <v>0</v>
      </c>
      <c r="G1160" s="126">
        <f t="shared" si="9"/>
        <v>0</v>
      </c>
      <c r="H1160" s="127">
        <v>23302</v>
      </c>
    </row>
    <row r="1161" customHeight="1" spans="1:8">
      <c r="A1161" s="101"/>
      <c r="B1161" s="130" t="s">
        <v>1127</v>
      </c>
      <c r="C1161" s="71">
        <v>30</v>
      </c>
      <c r="D1161" s="71">
        <v>29</v>
      </c>
      <c r="E1161" s="71">
        <v>42</v>
      </c>
      <c r="F1161" s="126">
        <f t="shared" si="8"/>
        <v>1.4</v>
      </c>
      <c r="G1161" s="126">
        <f t="shared" si="9"/>
        <v>1.44827586206897</v>
      </c>
      <c r="H1161" s="127">
        <v>23303</v>
      </c>
    </row>
    <row r="1162" customHeight="1" spans="1:8">
      <c r="A1162" s="101"/>
      <c r="B1162" s="24" t="str">
        <f t="shared" si="10"/>
        <v/>
      </c>
      <c r="C1162" s="71">
        <v>0</v>
      </c>
      <c r="D1162" s="71">
        <v>0</v>
      </c>
      <c r="E1162" s="71">
        <v>0</v>
      </c>
      <c r="F1162" s="131">
        <v>0</v>
      </c>
      <c r="G1162" s="131">
        <v>0</v>
      </c>
      <c r="H1162" s="159"/>
    </row>
    <row r="1163" customHeight="1" spans="1:8">
      <c r="A1163" s="101"/>
      <c r="B1163" s="23" t="s">
        <v>185</v>
      </c>
      <c r="C1163" s="71">
        <v>319000</v>
      </c>
      <c r="D1163" s="71">
        <v>310606</v>
      </c>
      <c r="E1163" s="71">
        <v>319178</v>
      </c>
      <c r="F1163" s="126">
        <f t="shared" si="8"/>
        <v>1.00055799373041</v>
      </c>
      <c r="G1163" s="126">
        <f t="shared" si="9"/>
        <v>1.0275976639215</v>
      </c>
      <c r="H1163" s="159"/>
    </row>
  </sheetData>
  <sheetProtection insertRows="0" insertColumns="0" deleteColumns="0" deleteRows="0" autoFilter="0"/>
  <mergeCells count="1">
    <mergeCell ref="A1:G1"/>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76"/>
  <sheetViews>
    <sheetView workbookViewId="0">
      <selection activeCell="H11" sqref="H11"/>
    </sheetView>
  </sheetViews>
  <sheetFormatPr defaultColWidth="7.85185185185185" defaultRowHeight="14.25" customHeight="1" outlineLevelCol="5"/>
  <cols>
    <col min="1" max="1" width="8.57407407407407" style="87" customWidth="1"/>
    <col min="2" max="2" width="47.712962962963" style="87" customWidth="1"/>
    <col min="3" max="3" width="19.5740740740741" style="87" customWidth="1"/>
    <col min="4" max="4" width="18.5740740740741" style="87" customWidth="1"/>
    <col min="5" max="5" width="20.712962962963" style="87" customWidth="1"/>
    <col min="6" max="6" width="20.5740740740741" style="97" hidden="1" customWidth="1"/>
  </cols>
  <sheetData>
    <row r="1" s="86" customFormat="1" ht="45" customHeight="1" spans="1:6">
      <c r="A1" s="88" t="s">
        <v>1128</v>
      </c>
      <c r="B1" s="88"/>
      <c r="C1" s="88"/>
      <c r="D1" s="88"/>
      <c r="E1" s="88"/>
      <c r="F1" s="88"/>
    </row>
    <row r="2" s="86" customFormat="1" ht="20.25" customHeight="1" spans="1:6">
      <c r="A2" s="114" t="str">
        <f t="shared" ref="A2:D76" si="0">""</f>
        <v/>
      </c>
      <c r="B2" s="89" t="str">
        <f t="shared" si="0"/>
        <v/>
      </c>
      <c r="C2" s="89" t="str">
        <f t="shared" si="0"/>
        <v/>
      </c>
      <c r="D2" s="89" t="str">
        <f t="shared" si="0"/>
        <v/>
      </c>
      <c r="E2" s="22" t="s">
        <v>104</v>
      </c>
      <c r="F2" s="22"/>
    </row>
    <row r="3" s="86" customFormat="1" ht="30" customHeight="1" spans="1:6">
      <c r="A3" s="91" t="s">
        <v>208</v>
      </c>
      <c r="B3" s="92" t="s">
        <v>158</v>
      </c>
      <c r="C3" s="92" t="s">
        <v>108</v>
      </c>
      <c r="D3" s="92" t="s">
        <v>107</v>
      </c>
      <c r="E3" s="92" t="s">
        <v>1129</v>
      </c>
      <c r="F3" s="100" t="s">
        <v>111</v>
      </c>
    </row>
    <row r="4" s="86" customFormat="1" ht="20.25" customHeight="1" spans="1:6">
      <c r="A4" s="110" t="str">
        <f t="shared" si="0"/>
        <v/>
      </c>
      <c r="B4" s="161" t="s">
        <v>139</v>
      </c>
      <c r="C4" s="117">
        <v>202544</v>
      </c>
      <c r="D4" s="117">
        <v>233318</v>
      </c>
      <c r="E4" s="140">
        <f t="shared" ref="E4:E76" si="1">IF(D4=0,0,C4/D4)</f>
        <v>0.868102761038583</v>
      </c>
      <c r="F4" s="111"/>
    </row>
    <row r="5" s="86" customFormat="1" ht="20.25" customHeight="1" spans="1:6">
      <c r="A5" s="162" t="s">
        <v>210</v>
      </c>
      <c r="B5" s="161" t="s">
        <v>140</v>
      </c>
      <c r="C5" s="117">
        <v>4999</v>
      </c>
      <c r="D5" s="117">
        <v>4041</v>
      </c>
      <c r="E5" s="140">
        <f t="shared" si="1"/>
        <v>1.23707003217025</v>
      </c>
      <c r="F5" s="104">
        <v>11001</v>
      </c>
    </row>
    <row r="6" s="86" customFormat="1" ht="20.25" customHeight="1" spans="1:6">
      <c r="A6" s="110" t="str">
        <f t="shared" si="0"/>
        <v/>
      </c>
      <c r="B6" s="161" t="s">
        <v>1130</v>
      </c>
      <c r="C6" s="117">
        <v>528</v>
      </c>
      <c r="D6" s="117">
        <v>528</v>
      </c>
      <c r="E6" s="140">
        <f t="shared" si="1"/>
        <v>1</v>
      </c>
      <c r="F6" s="104">
        <v>1100102</v>
      </c>
    </row>
    <row r="7" s="86" customFormat="1" ht="20.25" customHeight="1" spans="1:6">
      <c r="A7" s="110" t="str">
        <f t="shared" si="0"/>
        <v/>
      </c>
      <c r="B7" s="161" t="s">
        <v>1131</v>
      </c>
      <c r="C7" s="117">
        <v>0</v>
      </c>
      <c r="D7" s="117">
        <v>0</v>
      </c>
      <c r="E7" s="140">
        <f t="shared" si="1"/>
        <v>0</v>
      </c>
      <c r="F7" s="104">
        <v>1100103</v>
      </c>
    </row>
    <row r="8" s="86" customFormat="1" ht="20.25" customHeight="1" spans="1:6">
      <c r="A8" s="110" t="str">
        <f t="shared" si="0"/>
        <v/>
      </c>
      <c r="B8" s="161" t="s">
        <v>1132</v>
      </c>
      <c r="C8" s="117">
        <v>1775</v>
      </c>
      <c r="D8" s="117">
        <v>1775</v>
      </c>
      <c r="E8" s="140">
        <f t="shared" si="1"/>
        <v>1</v>
      </c>
      <c r="F8" s="104">
        <v>1100104</v>
      </c>
    </row>
    <row r="9" s="86" customFormat="1" ht="20.25" customHeight="1" spans="1:6">
      <c r="A9" s="110" t="str">
        <f t="shared" si="0"/>
        <v/>
      </c>
      <c r="B9" s="161" t="s">
        <v>1133</v>
      </c>
      <c r="C9" s="117">
        <v>953</v>
      </c>
      <c r="D9" s="117">
        <v>953</v>
      </c>
      <c r="E9" s="140">
        <f t="shared" si="1"/>
        <v>1</v>
      </c>
      <c r="F9" s="104">
        <v>1100105</v>
      </c>
    </row>
    <row r="10" s="86" customFormat="1" ht="20.25" customHeight="1" spans="1:6">
      <c r="A10" s="110" t="str">
        <f t="shared" si="0"/>
        <v/>
      </c>
      <c r="B10" s="161" t="s">
        <v>1134</v>
      </c>
      <c r="C10" s="117">
        <v>2883</v>
      </c>
      <c r="D10" s="117">
        <v>2883</v>
      </c>
      <c r="E10" s="140">
        <f t="shared" si="1"/>
        <v>1</v>
      </c>
      <c r="F10" s="104">
        <v>1100106</v>
      </c>
    </row>
    <row r="11" s="86" customFormat="1" ht="20.25" customHeight="1" spans="1:6">
      <c r="A11" s="110" t="str">
        <f t="shared" si="0"/>
        <v/>
      </c>
      <c r="B11" s="161" t="s">
        <v>1135</v>
      </c>
      <c r="C11" s="117">
        <v>-1140</v>
      </c>
      <c r="D11" s="117">
        <v>-2098</v>
      </c>
      <c r="E11" s="140">
        <f t="shared" si="1"/>
        <v>0.543374642516683</v>
      </c>
      <c r="F11" s="104">
        <v>1100199</v>
      </c>
    </row>
    <row r="12" s="86" customFormat="1" ht="20.25" customHeight="1" spans="1:6">
      <c r="A12" s="162" t="s">
        <v>331</v>
      </c>
      <c r="B12" s="161" t="s">
        <v>141</v>
      </c>
      <c r="C12" s="117">
        <v>162185</v>
      </c>
      <c r="D12" s="117">
        <v>178111</v>
      </c>
      <c r="E12" s="140">
        <f t="shared" si="1"/>
        <v>0.910583849397286</v>
      </c>
      <c r="F12" s="104">
        <v>11002</v>
      </c>
    </row>
    <row r="13" s="86" customFormat="1" ht="20.25" customHeight="1" spans="1:6">
      <c r="A13" s="110" t="str">
        <f t="shared" si="0"/>
        <v/>
      </c>
      <c r="B13" s="161" t="s">
        <v>1136</v>
      </c>
      <c r="C13" s="117">
        <v>3371</v>
      </c>
      <c r="D13" s="117">
        <v>3371</v>
      </c>
      <c r="E13" s="140">
        <f t="shared" si="1"/>
        <v>1</v>
      </c>
      <c r="F13" s="104">
        <v>1100201</v>
      </c>
    </row>
    <row r="14" s="86" customFormat="1" ht="20.25" customHeight="1" spans="1:6">
      <c r="A14" s="110" t="str">
        <f t="shared" si="0"/>
        <v/>
      </c>
      <c r="B14" s="161" t="s">
        <v>1137</v>
      </c>
      <c r="C14" s="117">
        <v>46653</v>
      </c>
      <c r="D14" s="117">
        <v>47002</v>
      </c>
      <c r="E14" s="140">
        <f t="shared" si="1"/>
        <v>0.992574784051742</v>
      </c>
      <c r="F14" s="104">
        <v>1100202</v>
      </c>
    </row>
    <row r="15" s="86" customFormat="1" ht="20.25" customHeight="1" spans="1:6">
      <c r="A15" s="110" t="str">
        <f t="shared" si="0"/>
        <v/>
      </c>
      <c r="B15" s="161" t="s">
        <v>1138</v>
      </c>
      <c r="C15" s="117">
        <v>10668</v>
      </c>
      <c r="D15" s="117">
        <v>7160</v>
      </c>
      <c r="E15" s="140">
        <f t="shared" si="1"/>
        <v>1.48994413407821</v>
      </c>
      <c r="F15" s="104">
        <v>1100207</v>
      </c>
    </row>
    <row r="16" s="86" customFormat="1" ht="20.25" customHeight="1" spans="1:6">
      <c r="A16" s="110" t="str">
        <f t="shared" si="0"/>
        <v/>
      </c>
      <c r="B16" s="161" t="s">
        <v>1139</v>
      </c>
      <c r="C16" s="117">
        <v>3711</v>
      </c>
      <c r="D16" s="117">
        <v>7090</v>
      </c>
      <c r="E16" s="140">
        <f t="shared" si="1"/>
        <v>0.523413258110014</v>
      </c>
      <c r="F16" s="104">
        <v>1100208</v>
      </c>
    </row>
    <row r="17" s="86" customFormat="1" ht="20.25" customHeight="1" spans="1:6">
      <c r="A17" s="110" t="str">
        <f t="shared" si="0"/>
        <v/>
      </c>
      <c r="B17" s="161" t="s">
        <v>1140</v>
      </c>
      <c r="C17" s="117">
        <v>0</v>
      </c>
      <c r="D17" s="117">
        <v>0</v>
      </c>
      <c r="E17" s="140">
        <f t="shared" si="1"/>
        <v>0</v>
      </c>
      <c r="F17" s="104">
        <v>1100212</v>
      </c>
    </row>
    <row r="18" s="86" customFormat="1" ht="20.25" customHeight="1" spans="1:6">
      <c r="A18" s="110" t="str">
        <f t="shared" si="0"/>
        <v/>
      </c>
      <c r="B18" s="161" t="s">
        <v>1141</v>
      </c>
      <c r="C18" s="117">
        <v>1093</v>
      </c>
      <c r="D18" s="117">
        <v>1093</v>
      </c>
      <c r="E18" s="140">
        <f t="shared" si="1"/>
        <v>1</v>
      </c>
      <c r="F18" s="104">
        <v>1100214</v>
      </c>
    </row>
    <row r="19" s="86" customFormat="1" ht="20.25" customHeight="1" spans="1:6">
      <c r="A19" s="110" t="str">
        <f t="shared" si="0"/>
        <v/>
      </c>
      <c r="B19" s="161" t="s">
        <v>1142</v>
      </c>
      <c r="C19" s="117">
        <v>431</v>
      </c>
      <c r="D19" s="117">
        <v>398</v>
      </c>
      <c r="E19" s="140">
        <f t="shared" si="1"/>
        <v>1.08291457286432</v>
      </c>
      <c r="F19" s="104">
        <v>1100225</v>
      </c>
    </row>
    <row r="20" s="86" customFormat="1" ht="20.25" customHeight="1" spans="1:6">
      <c r="A20" s="110" t="str">
        <f t="shared" si="0"/>
        <v/>
      </c>
      <c r="B20" s="161" t="s">
        <v>1143</v>
      </c>
      <c r="C20" s="117">
        <v>1999</v>
      </c>
      <c r="D20" s="117">
        <v>1182</v>
      </c>
      <c r="E20" s="140">
        <f t="shared" si="1"/>
        <v>1.6912013536379</v>
      </c>
      <c r="F20" s="104">
        <v>1100226</v>
      </c>
    </row>
    <row r="21" s="86" customFormat="1" ht="20.25" customHeight="1" spans="1:6">
      <c r="A21" s="110" t="str">
        <f t="shared" si="0"/>
        <v/>
      </c>
      <c r="B21" s="161" t="s">
        <v>1144</v>
      </c>
      <c r="C21" s="117">
        <v>11622</v>
      </c>
      <c r="D21" s="117">
        <v>10845</v>
      </c>
      <c r="E21" s="140">
        <f t="shared" si="1"/>
        <v>1.0716459197787</v>
      </c>
      <c r="F21" s="104">
        <v>1100227</v>
      </c>
    </row>
    <row r="22" s="86" customFormat="1" ht="20.25" customHeight="1" spans="1:6">
      <c r="A22" s="110" t="str">
        <f t="shared" si="0"/>
        <v/>
      </c>
      <c r="B22" s="161" t="s">
        <v>1145</v>
      </c>
      <c r="C22" s="117">
        <v>0</v>
      </c>
      <c r="D22" s="117">
        <v>0</v>
      </c>
      <c r="E22" s="140">
        <f t="shared" si="1"/>
        <v>0</v>
      </c>
      <c r="F22" s="104">
        <v>1100228</v>
      </c>
    </row>
    <row r="23" s="86" customFormat="1" ht="20.25" customHeight="1" spans="1:6">
      <c r="A23" s="110" t="str">
        <f t="shared" si="0"/>
        <v/>
      </c>
      <c r="B23" s="161" t="s">
        <v>1146</v>
      </c>
      <c r="C23" s="117">
        <v>1300</v>
      </c>
      <c r="D23" s="117">
        <v>1300</v>
      </c>
      <c r="E23" s="140">
        <f t="shared" si="1"/>
        <v>1</v>
      </c>
      <c r="F23" s="104">
        <v>1100229</v>
      </c>
    </row>
    <row r="24" s="86" customFormat="1" ht="20.25" customHeight="1" spans="1:6">
      <c r="A24" s="110" t="str">
        <f t="shared" si="0"/>
        <v/>
      </c>
      <c r="B24" s="161" t="s">
        <v>1147</v>
      </c>
      <c r="C24" s="117">
        <v>0</v>
      </c>
      <c r="D24" s="117">
        <v>0</v>
      </c>
      <c r="E24" s="140">
        <f t="shared" si="1"/>
        <v>0</v>
      </c>
      <c r="F24" s="104">
        <v>1100230</v>
      </c>
    </row>
    <row r="25" s="86" customFormat="1" ht="20.25" customHeight="1" spans="1:6">
      <c r="A25" s="110" t="str">
        <f t="shared" si="0"/>
        <v/>
      </c>
      <c r="B25" s="163" t="s">
        <v>1148</v>
      </c>
      <c r="C25" s="117">
        <v>7290</v>
      </c>
      <c r="D25" s="117">
        <v>4494</v>
      </c>
      <c r="E25" s="140">
        <f t="shared" si="1"/>
        <v>1.62216288384513</v>
      </c>
      <c r="F25" s="104">
        <v>1100231</v>
      </c>
    </row>
    <row r="26" s="86" customFormat="1" ht="20.25" customHeight="1" spans="1:6">
      <c r="A26" s="110" t="str">
        <f t="shared" si="0"/>
        <v/>
      </c>
      <c r="B26" s="161" t="s">
        <v>1149</v>
      </c>
      <c r="C26" s="117">
        <v>0</v>
      </c>
      <c r="D26" s="117">
        <v>25</v>
      </c>
      <c r="E26" s="140">
        <f t="shared" si="1"/>
        <v>0</v>
      </c>
      <c r="F26" s="104">
        <v>1100241</v>
      </c>
    </row>
    <row r="27" s="86" customFormat="1" ht="20.25" customHeight="1" spans="1:6">
      <c r="A27" s="110" t="str">
        <f t="shared" si="0"/>
        <v/>
      </c>
      <c r="B27" s="161" t="s">
        <v>1150</v>
      </c>
      <c r="C27" s="117">
        <v>0</v>
      </c>
      <c r="D27" s="117">
        <v>0</v>
      </c>
      <c r="E27" s="140">
        <f t="shared" si="1"/>
        <v>0</v>
      </c>
      <c r="F27" s="104">
        <v>1100242</v>
      </c>
    </row>
    <row r="28" s="86" customFormat="1" ht="20.25" customHeight="1" spans="1:6">
      <c r="A28" s="110" t="str">
        <f t="shared" si="0"/>
        <v/>
      </c>
      <c r="B28" s="161" t="s">
        <v>1151</v>
      </c>
      <c r="C28" s="117">
        <v>0</v>
      </c>
      <c r="D28" s="117">
        <v>0</v>
      </c>
      <c r="E28" s="140">
        <f t="shared" si="1"/>
        <v>0</v>
      </c>
      <c r="F28" s="104">
        <v>1100243</v>
      </c>
    </row>
    <row r="29" s="86" customFormat="1" ht="20.25" customHeight="1" spans="1:6">
      <c r="A29" s="110" t="str">
        <f t="shared" si="0"/>
        <v/>
      </c>
      <c r="B29" s="161" t="s">
        <v>1152</v>
      </c>
      <c r="C29" s="117">
        <v>1470</v>
      </c>
      <c r="D29" s="117">
        <v>1471</v>
      </c>
      <c r="E29" s="140">
        <f t="shared" si="1"/>
        <v>0.999320190346703</v>
      </c>
      <c r="F29" s="104">
        <v>1100244</v>
      </c>
    </row>
    <row r="30" s="86" customFormat="1" ht="20.25" customHeight="1" spans="1:6">
      <c r="A30" s="110" t="str">
        <f t="shared" si="0"/>
        <v/>
      </c>
      <c r="B30" s="161" t="s">
        <v>1153</v>
      </c>
      <c r="C30" s="117">
        <v>16304</v>
      </c>
      <c r="D30" s="117">
        <v>15035</v>
      </c>
      <c r="E30" s="140">
        <f t="shared" si="1"/>
        <v>1.08440305952777</v>
      </c>
      <c r="F30" s="104">
        <v>1100245</v>
      </c>
    </row>
    <row r="31" s="86" customFormat="1" ht="20.25" customHeight="1" spans="1:6">
      <c r="A31" s="110" t="str">
        <f t="shared" si="0"/>
        <v/>
      </c>
      <c r="B31" s="161" t="s">
        <v>1154</v>
      </c>
      <c r="C31" s="117">
        <v>0</v>
      </c>
      <c r="D31" s="117">
        <v>0</v>
      </c>
      <c r="E31" s="140">
        <f t="shared" si="1"/>
        <v>0</v>
      </c>
      <c r="F31" s="104">
        <v>1100246</v>
      </c>
    </row>
    <row r="32" s="86" customFormat="1" ht="20.25" customHeight="1" spans="1:6">
      <c r="A32" s="110" t="str">
        <f t="shared" si="0"/>
        <v/>
      </c>
      <c r="B32" s="161" t="s">
        <v>1155</v>
      </c>
      <c r="C32" s="117">
        <v>161</v>
      </c>
      <c r="D32" s="117">
        <v>282</v>
      </c>
      <c r="E32" s="140">
        <f t="shared" si="1"/>
        <v>0.570921985815603</v>
      </c>
      <c r="F32" s="104">
        <v>1100247</v>
      </c>
    </row>
    <row r="33" s="86" customFormat="1" ht="20.25" customHeight="1" spans="1:6">
      <c r="A33" s="110" t="str">
        <f t="shared" si="0"/>
        <v/>
      </c>
      <c r="B33" s="161" t="s">
        <v>1156</v>
      </c>
      <c r="C33" s="117">
        <v>22217</v>
      </c>
      <c r="D33" s="117">
        <v>20191</v>
      </c>
      <c r="E33" s="140">
        <f t="shared" si="1"/>
        <v>1.10034173641722</v>
      </c>
      <c r="F33" s="104">
        <v>1100248</v>
      </c>
    </row>
    <row r="34" s="86" customFormat="1" ht="20.25" customHeight="1" spans="1:6">
      <c r="A34" s="110" t="str">
        <f t="shared" si="0"/>
        <v/>
      </c>
      <c r="B34" s="161" t="s">
        <v>1157</v>
      </c>
      <c r="C34" s="117">
        <v>5520</v>
      </c>
      <c r="D34" s="117">
        <v>7792</v>
      </c>
      <c r="E34" s="140">
        <f t="shared" si="1"/>
        <v>0.708418891170431</v>
      </c>
      <c r="F34" s="104">
        <v>1100249</v>
      </c>
    </row>
    <row r="35" s="86" customFormat="1" ht="20.25" customHeight="1" spans="1:6">
      <c r="A35" s="110" t="str">
        <f t="shared" si="0"/>
        <v/>
      </c>
      <c r="B35" s="161" t="s">
        <v>1158</v>
      </c>
      <c r="C35" s="117">
        <v>1015</v>
      </c>
      <c r="D35" s="117">
        <v>1310</v>
      </c>
      <c r="E35" s="140">
        <f t="shared" si="1"/>
        <v>0.774809160305344</v>
      </c>
      <c r="F35" s="104">
        <v>1100250</v>
      </c>
    </row>
    <row r="36" s="86" customFormat="1" ht="20.25" customHeight="1" spans="1:6">
      <c r="A36" s="110" t="str">
        <f t="shared" si="0"/>
        <v/>
      </c>
      <c r="B36" s="161" t="s">
        <v>1159</v>
      </c>
      <c r="C36" s="117">
        <v>0</v>
      </c>
      <c r="D36" s="117">
        <v>0</v>
      </c>
      <c r="E36" s="140">
        <f t="shared" si="1"/>
        <v>0</v>
      </c>
      <c r="F36" s="104">
        <v>1100251</v>
      </c>
    </row>
    <row r="37" s="86" customFormat="1" ht="20.25" customHeight="1" spans="1:6">
      <c r="A37" s="110" t="str">
        <f t="shared" si="0"/>
        <v/>
      </c>
      <c r="B37" s="161" t="s">
        <v>1160</v>
      </c>
      <c r="C37" s="117">
        <v>12847</v>
      </c>
      <c r="D37" s="117">
        <v>9274</v>
      </c>
      <c r="E37" s="140">
        <f t="shared" si="1"/>
        <v>1.38527064912659</v>
      </c>
      <c r="F37" s="104">
        <v>1100252</v>
      </c>
    </row>
    <row r="38" s="86" customFormat="1" ht="20.25" customHeight="1" spans="1:6">
      <c r="A38" s="110" t="str">
        <f t="shared" si="0"/>
        <v/>
      </c>
      <c r="B38" s="161" t="s">
        <v>1161</v>
      </c>
      <c r="C38" s="117">
        <v>4845</v>
      </c>
      <c r="D38" s="117">
        <v>6322</v>
      </c>
      <c r="E38" s="140">
        <f t="shared" si="1"/>
        <v>0.766371401455236</v>
      </c>
      <c r="F38" s="104">
        <v>1100253</v>
      </c>
    </row>
    <row r="39" s="86" customFormat="1" ht="20.25" customHeight="1" spans="1:6">
      <c r="A39" s="110" t="str">
        <f t="shared" si="0"/>
        <v/>
      </c>
      <c r="B39" s="161" t="s">
        <v>1162</v>
      </c>
      <c r="C39" s="117">
        <v>0</v>
      </c>
      <c r="D39" s="117">
        <v>0</v>
      </c>
      <c r="E39" s="140">
        <f t="shared" si="1"/>
        <v>0</v>
      </c>
      <c r="F39" s="104">
        <v>1100254</v>
      </c>
    </row>
    <row r="40" s="86" customFormat="1" ht="20.25" customHeight="1" spans="1:6">
      <c r="A40" s="110" t="str">
        <f t="shared" si="0"/>
        <v/>
      </c>
      <c r="B40" s="161" t="s">
        <v>1163</v>
      </c>
      <c r="C40" s="117">
        <v>0</v>
      </c>
      <c r="D40" s="117">
        <v>0</v>
      </c>
      <c r="E40" s="140">
        <f t="shared" si="1"/>
        <v>0</v>
      </c>
      <c r="F40" s="104">
        <v>1100255</v>
      </c>
    </row>
    <row r="41" s="86" customFormat="1" ht="20.25" customHeight="1" spans="1:6">
      <c r="A41" s="110" t="str">
        <f t="shared" si="0"/>
        <v/>
      </c>
      <c r="B41" s="161" t="s">
        <v>1164</v>
      </c>
      <c r="C41" s="117">
        <v>0</v>
      </c>
      <c r="D41" s="117">
        <v>0</v>
      </c>
      <c r="E41" s="140">
        <f t="shared" si="1"/>
        <v>0</v>
      </c>
      <c r="F41" s="104">
        <v>1100256</v>
      </c>
    </row>
    <row r="42" s="86" customFormat="1" ht="20.25" customHeight="1" spans="1:6">
      <c r="A42" s="110" t="str">
        <f t="shared" si="0"/>
        <v/>
      </c>
      <c r="B42" s="161" t="s">
        <v>1165</v>
      </c>
      <c r="C42" s="117">
        <v>0</v>
      </c>
      <c r="D42" s="117">
        <v>0</v>
      </c>
      <c r="E42" s="140">
        <f t="shared" si="1"/>
        <v>0</v>
      </c>
      <c r="F42" s="104">
        <v>1100257</v>
      </c>
    </row>
    <row r="43" s="86" customFormat="1" ht="20.25" customHeight="1" spans="1:6">
      <c r="A43" s="110" t="str">
        <f t="shared" si="0"/>
        <v/>
      </c>
      <c r="B43" s="161" t="s">
        <v>1166</v>
      </c>
      <c r="C43" s="117">
        <v>8850</v>
      </c>
      <c r="D43" s="117">
        <v>15272</v>
      </c>
      <c r="E43" s="140">
        <f t="shared" si="1"/>
        <v>0.579491880565741</v>
      </c>
      <c r="F43" s="104">
        <v>1100258</v>
      </c>
    </row>
    <row r="44" s="86" customFormat="1" ht="20.25" customHeight="1" spans="1:6">
      <c r="A44" s="110" t="str">
        <f t="shared" si="0"/>
        <v/>
      </c>
      <c r="B44" s="161" t="s">
        <v>1167</v>
      </c>
      <c r="C44" s="117">
        <v>102</v>
      </c>
      <c r="D44" s="117">
        <v>0</v>
      </c>
      <c r="E44" s="140">
        <f t="shared" si="1"/>
        <v>0</v>
      </c>
      <c r="F44" s="104">
        <v>1100259</v>
      </c>
    </row>
    <row r="45" s="86" customFormat="1" ht="20.25" customHeight="1" spans="1:6">
      <c r="A45" s="110" t="str">
        <f t="shared" si="0"/>
        <v/>
      </c>
      <c r="B45" s="161" t="s">
        <v>1168</v>
      </c>
      <c r="C45" s="117">
        <v>446</v>
      </c>
      <c r="D45" s="117">
        <v>40</v>
      </c>
      <c r="E45" s="140">
        <f t="shared" si="1"/>
        <v>11.15</v>
      </c>
      <c r="F45" s="104">
        <v>1100260</v>
      </c>
    </row>
    <row r="46" s="86" customFormat="1" ht="20.25" customHeight="1" spans="1:6">
      <c r="A46" s="110" t="str">
        <f t="shared" si="0"/>
        <v/>
      </c>
      <c r="B46" s="161" t="s">
        <v>1169</v>
      </c>
      <c r="C46" s="117">
        <v>0</v>
      </c>
      <c r="D46" s="117">
        <v>0</v>
      </c>
      <c r="E46" s="140">
        <f t="shared" si="1"/>
        <v>0</v>
      </c>
      <c r="F46" s="104">
        <v>1100269</v>
      </c>
    </row>
    <row r="47" s="86" customFormat="1" ht="20.25" customHeight="1" spans="1:6">
      <c r="A47" s="110" t="str">
        <f t="shared" si="0"/>
        <v/>
      </c>
      <c r="B47" s="161" t="s">
        <v>1170</v>
      </c>
      <c r="C47" s="117">
        <v>117</v>
      </c>
      <c r="D47" s="117">
        <v>4702</v>
      </c>
      <c r="E47" s="140">
        <f t="shared" si="1"/>
        <v>0.0248830284985113</v>
      </c>
      <c r="F47" s="104">
        <v>1100296</v>
      </c>
    </row>
    <row r="48" s="86" customFormat="1" ht="20.25" customHeight="1" spans="1:6">
      <c r="A48" s="110" t="str">
        <f t="shared" si="0"/>
        <v/>
      </c>
      <c r="B48" s="161" t="s">
        <v>1171</v>
      </c>
      <c r="C48" s="117">
        <v>0</v>
      </c>
      <c r="D48" s="117">
        <v>2176</v>
      </c>
      <c r="E48" s="140">
        <f t="shared" si="1"/>
        <v>0</v>
      </c>
      <c r="F48" s="104">
        <v>1100297</v>
      </c>
    </row>
    <row r="49" s="86" customFormat="1" ht="20.25" customHeight="1" spans="1:6">
      <c r="A49" s="110" t="str">
        <f t="shared" si="0"/>
        <v/>
      </c>
      <c r="B49" s="161" t="s">
        <v>1172</v>
      </c>
      <c r="C49" s="117">
        <v>0</v>
      </c>
      <c r="D49" s="117">
        <v>10131</v>
      </c>
      <c r="E49" s="140">
        <f t="shared" si="1"/>
        <v>0</v>
      </c>
      <c r="F49" s="104">
        <v>1100298</v>
      </c>
    </row>
    <row r="50" s="86" customFormat="1" ht="20.25" customHeight="1" spans="1:6">
      <c r="A50" s="110" t="str">
        <f t="shared" si="0"/>
        <v/>
      </c>
      <c r="B50" s="161" t="s">
        <v>1173</v>
      </c>
      <c r="C50" s="117">
        <v>153</v>
      </c>
      <c r="D50" s="117">
        <v>153</v>
      </c>
      <c r="E50" s="140">
        <f t="shared" si="1"/>
        <v>1</v>
      </c>
      <c r="F50" s="104">
        <v>1100299</v>
      </c>
    </row>
    <row r="51" s="86" customFormat="1" ht="20.25" customHeight="1" spans="1:6">
      <c r="A51" s="162" t="s">
        <v>332</v>
      </c>
      <c r="B51" s="161" t="s">
        <v>142</v>
      </c>
      <c r="C51" s="117">
        <v>35360</v>
      </c>
      <c r="D51" s="117">
        <v>51166</v>
      </c>
      <c r="E51" s="140">
        <f t="shared" si="1"/>
        <v>0.691083922917562</v>
      </c>
      <c r="F51" s="104">
        <v>11003</v>
      </c>
    </row>
    <row r="52" s="86" customFormat="1" ht="20.25" customHeight="1" spans="1:6">
      <c r="A52" s="110" t="str">
        <f t="shared" si="0"/>
        <v/>
      </c>
      <c r="B52" s="161" t="s">
        <v>1174</v>
      </c>
      <c r="C52" s="117">
        <v>1098</v>
      </c>
      <c r="D52" s="117">
        <v>770</v>
      </c>
      <c r="E52" s="140">
        <f t="shared" si="1"/>
        <v>1.42597402597403</v>
      </c>
      <c r="F52" s="104">
        <v>1100301</v>
      </c>
    </row>
    <row r="53" s="86" customFormat="1" ht="20.25" customHeight="1" spans="1:6">
      <c r="A53" s="110" t="str">
        <f t="shared" si="0"/>
        <v/>
      </c>
      <c r="B53" s="161" t="s">
        <v>1175</v>
      </c>
      <c r="C53" s="117">
        <v>0</v>
      </c>
      <c r="D53" s="117">
        <v>0</v>
      </c>
      <c r="E53" s="140">
        <f t="shared" si="1"/>
        <v>0</v>
      </c>
      <c r="F53" s="104">
        <v>1100302</v>
      </c>
    </row>
    <row r="54" s="86" customFormat="1" ht="20.25" customHeight="1" spans="1:6">
      <c r="A54" s="110" t="str">
        <f t="shared" si="0"/>
        <v/>
      </c>
      <c r="B54" s="161" t="s">
        <v>1176</v>
      </c>
      <c r="C54" s="117">
        <v>101</v>
      </c>
      <c r="D54" s="117">
        <v>94</v>
      </c>
      <c r="E54" s="140">
        <f t="shared" si="1"/>
        <v>1.07446808510638</v>
      </c>
      <c r="F54" s="104">
        <v>1100303</v>
      </c>
    </row>
    <row r="55" s="86" customFormat="1" ht="20.25" customHeight="1" spans="1:6">
      <c r="A55" s="110" t="str">
        <f t="shared" si="0"/>
        <v/>
      </c>
      <c r="B55" s="161" t="s">
        <v>1177</v>
      </c>
      <c r="C55" s="117">
        <v>409</v>
      </c>
      <c r="D55" s="117">
        <v>306</v>
      </c>
      <c r="E55" s="140">
        <f t="shared" si="1"/>
        <v>1.33660130718954</v>
      </c>
      <c r="F55" s="104">
        <v>1100304</v>
      </c>
    </row>
    <row r="56" s="86" customFormat="1" ht="20.25" customHeight="1" spans="1:6">
      <c r="A56" s="110" t="str">
        <f t="shared" si="0"/>
        <v/>
      </c>
      <c r="B56" s="161" t="s">
        <v>1178</v>
      </c>
      <c r="C56" s="117">
        <v>115</v>
      </c>
      <c r="D56" s="117">
        <v>2871</v>
      </c>
      <c r="E56" s="140">
        <f t="shared" si="1"/>
        <v>0.0400557297109021</v>
      </c>
      <c r="F56" s="104">
        <v>1100305</v>
      </c>
    </row>
    <row r="57" s="86" customFormat="1" ht="20.25" customHeight="1" spans="1:6">
      <c r="A57" s="110" t="str">
        <f t="shared" si="0"/>
        <v/>
      </c>
      <c r="B57" s="161" t="s">
        <v>1179</v>
      </c>
      <c r="C57" s="117">
        <v>71</v>
      </c>
      <c r="D57" s="117">
        <v>598</v>
      </c>
      <c r="E57" s="140">
        <f t="shared" si="1"/>
        <v>0.118729096989967</v>
      </c>
      <c r="F57" s="104">
        <v>1100306</v>
      </c>
    </row>
    <row r="58" s="86" customFormat="1" ht="20.25" customHeight="1" spans="1:6">
      <c r="A58" s="110" t="str">
        <f t="shared" si="0"/>
        <v/>
      </c>
      <c r="B58" s="161" t="s">
        <v>1180</v>
      </c>
      <c r="C58" s="117">
        <v>22</v>
      </c>
      <c r="D58" s="117">
        <v>582</v>
      </c>
      <c r="E58" s="140">
        <f t="shared" si="1"/>
        <v>0.0378006872852234</v>
      </c>
      <c r="F58" s="104">
        <v>1100307</v>
      </c>
    </row>
    <row r="59" s="86" customFormat="1" ht="20.25" customHeight="1" spans="1:6">
      <c r="A59" s="110" t="str">
        <f t="shared" si="0"/>
        <v/>
      </c>
      <c r="B59" s="161" t="s">
        <v>1181</v>
      </c>
      <c r="C59" s="117">
        <v>423</v>
      </c>
      <c r="D59" s="117">
        <v>433</v>
      </c>
      <c r="E59" s="140">
        <f t="shared" si="1"/>
        <v>0.976905311778291</v>
      </c>
      <c r="F59" s="104">
        <v>1100308</v>
      </c>
    </row>
    <row r="60" s="86" customFormat="1" ht="20.25" customHeight="1" spans="1:6">
      <c r="A60" s="110" t="str">
        <f t="shared" si="0"/>
        <v/>
      </c>
      <c r="B60" s="161" t="s">
        <v>1182</v>
      </c>
      <c r="C60" s="117">
        <v>677</v>
      </c>
      <c r="D60" s="117">
        <v>3778</v>
      </c>
      <c r="E60" s="140">
        <f t="shared" si="1"/>
        <v>0.179195341450503</v>
      </c>
      <c r="F60" s="104">
        <v>1100310</v>
      </c>
    </row>
    <row r="61" s="86" customFormat="1" ht="20.25" customHeight="1" spans="1:6">
      <c r="A61" s="110" t="str">
        <f t="shared" si="0"/>
        <v/>
      </c>
      <c r="B61" s="161" t="s">
        <v>1183</v>
      </c>
      <c r="C61" s="117">
        <v>852</v>
      </c>
      <c r="D61" s="117">
        <v>2107</v>
      </c>
      <c r="E61" s="140">
        <f t="shared" si="1"/>
        <v>0.404366397721879</v>
      </c>
      <c r="F61" s="104">
        <v>1100311</v>
      </c>
    </row>
    <row r="62" s="86" customFormat="1" ht="20.25" customHeight="1" spans="1:6">
      <c r="A62" s="110" t="str">
        <f t="shared" si="0"/>
        <v/>
      </c>
      <c r="B62" s="161" t="s">
        <v>1184</v>
      </c>
      <c r="C62" s="117">
        <v>3822</v>
      </c>
      <c r="D62" s="117">
        <v>4112</v>
      </c>
      <c r="E62" s="140">
        <f t="shared" si="1"/>
        <v>0.929474708171206</v>
      </c>
      <c r="F62" s="104">
        <v>1100312</v>
      </c>
    </row>
    <row r="63" s="86" customFormat="1" ht="20.25" customHeight="1" spans="1:6">
      <c r="A63" s="110" t="str">
        <f t="shared" si="0"/>
        <v/>
      </c>
      <c r="B63" s="161" t="s">
        <v>1185</v>
      </c>
      <c r="C63" s="117">
        <v>20617</v>
      </c>
      <c r="D63" s="117">
        <v>17179</v>
      </c>
      <c r="E63" s="140">
        <f t="shared" si="1"/>
        <v>1.20012806333314</v>
      </c>
      <c r="F63" s="104">
        <v>1100313</v>
      </c>
    </row>
    <row r="64" s="86" customFormat="1" ht="20.25" customHeight="1" spans="1:6">
      <c r="A64" s="110" t="str">
        <f t="shared" si="0"/>
        <v/>
      </c>
      <c r="B64" s="161" t="s">
        <v>1186</v>
      </c>
      <c r="C64" s="117">
        <v>1756</v>
      </c>
      <c r="D64" s="117">
        <v>2245</v>
      </c>
      <c r="E64" s="140">
        <f t="shared" si="1"/>
        <v>0.782182628062361</v>
      </c>
      <c r="F64" s="104">
        <v>1100314</v>
      </c>
    </row>
    <row r="65" s="86" customFormat="1" ht="20.25" customHeight="1" spans="1:6">
      <c r="A65" s="110" t="str">
        <f t="shared" si="0"/>
        <v/>
      </c>
      <c r="B65" s="161" t="s">
        <v>1187</v>
      </c>
      <c r="C65" s="117">
        <v>90</v>
      </c>
      <c r="D65" s="117">
        <v>346</v>
      </c>
      <c r="E65" s="140">
        <f t="shared" si="1"/>
        <v>0.260115606936416</v>
      </c>
      <c r="F65" s="104">
        <v>1100315</v>
      </c>
    </row>
    <row r="66" s="86" customFormat="1" ht="20.25" customHeight="1" spans="1:6">
      <c r="A66" s="110" t="str">
        <f t="shared" si="0"/>
        <v/>
      </c>
      <c r="B66" s="161" t="s">
        <v>1188</v>
      </c>
      <c r="C66" s="117">
        <v>158</v>
      </c>
      <c r="D66" s="117">
        <v>1416</v>
      </c>
      <c r="E66" s="140">
        <f t="shared" si="1"/>
        <v>0.111581920903955</v>
      </c>
      <c r="F66" s="104">
        <v>1100316</v>
      </c>
    </row>
    <row r="67" s="86" customFormat="1" ht="20.25" customHeight="1" spans="1:6">
      <c r="A67" s="110" t="str">
        <f t="shared" si="0"/>
        <v/>
      </c>
      <c r="B67" s="161" t="s">
        <v>1189</v>
      </c>
      <c r="C67" s="117">
        <v>6</v>
      </c>
      <c r="D67" s="117">
        <v>1</v>
      </c>
      <c r="E67" s="140">
        <f t="shared" si="1"/>
        <v>6</v>
      </c>
      <c r="F67" s="104">
        <v>1100317</v>
      </c>
    </row>
    <row r="68" s="86" customFormat="1" ht="20.25" customHeight="1" spans="1:6">
      <c r="A68" s="110" t="str">
        <f t="shared" si="0"/>
        <v/>
      </c>
      <c r="B68" s="161" t="s">
        <v>1190</v>
      </c>
      <c r="C68" s="117">
        <v>11</v>
      </c>
      <c r="D68" s="117">
        <v>13</v>
      </c>
      <c r="E68" s="140">
        <f t="shared" si="1"/>
        <v>0.846153846153846</v>
      </c>
      <c r="F68" s="104">
        <v>1100320</v>
      </c>
    </row>
    <row r="69" s="86" customFormat="1" ht="20.25" customHeight="1" spans="1:6">
      <c r="A69" s="110" t="str">
        <f t="shared" si="0"/>
        <v/>
      </c>
      <c r="B69" s="161" t="s">
        <v>1191</v>
      </c>
      <c r="C69" s="117">
        <v>0</v>
      </c>
      <c r="D69" s="117">
        <v>13428</v>
      </c>
      <c r="E69" s="140">
        <f t="shared" si="1"/>
        <v>0</v>
      </c>
      <c r="F69" s="104">
        <v>1100321</v>
      </c>
    </row>
    <row r="70" s="86" customFormat="1" ht="20.25" customHeight="1" spans="1:6">
      <c r="A70" s="110" t="str">
        <f t="shared" si="0"/>
        <v/>
      </c>
      <c r="B70" s="161" t="s">
        <v>1192</v>
      </c>
      <c r="C70" s="117">
        <v>3700</v>
      </c>
      <c r="D70" s="117">
        <v>100</v>
      </c>
      <c r="E70" s="140">
        <f t="shared" si="1"/>
        <v>37</v>
      </c>
      <c r="F70" s="104">
        <v>1100322</v>
      </c>
    </row>
    <row r="71" s="86" customFormat="1" ht="20.25" customHeight="1" spans="1:6">
      <c r="A71" s="162" t="str">
        <f t="shared" si="0"/>
        <v/>
      </c>
      <c r="B71" s="161" t="s">
        <v>1193</v>
      </c>
      <c r="C71" s="117">
        <v>1432</v>
      </c>
      <c r="D71" s="117">
        <v>787</v>
      </c>
      <c r="E71" s="140">
        <f t="shared" si="1"/>
        <v>1.81956797966963</v>
      </c>
      <c r="F71" s="104">
        <v>1100324</v>
      </c>
    </row>
    <row r="72" s="86" customFormat="1" ht="20.25" customHeight="1" spans="1:6">
      <c r="A72" s="110" t="str">
        <f t="shared" si="0"/>
        <v/>
      </c>
      <c r="B72" s="161" t="s">
        <v>1194</v>
      </c>
      <c r="C72" s="117">
        <v>0</v>
      </c>
      <c r="D72" s="117">
        <v>0</v>
      </c>
      <c r="E72" s="140">
        <f t="shared" si="1"/>
        <v>0</v>
      </c>
      <c r="F72" s="104">
        <v>1100399</v>
      </c>
    </row>
    <row r="73" s="86" customFormat="1" ht="20.25" customHeight="1" spans="1:6">
      <c r="A73" s="162" t="s">
        <v>333</v>
      </c>
      <c r="B73" s="164" t="s">
        <v>190</v>
      </c>
      <c r="C73" s="117">
        <v>3837</v>
      </c>
      <c r="D73" s="117">
        <v>21917</v>
      </c>
      <c r="E73" s="140">
        <f t="shared" si="1"/>
        <v>0.175069580690788</v>
      </c>
      <c r="F73" s="104">
        <v>23006</v>
      </c>
    </row>
    <row r="74" s="86" customFormat="1" ht="20.25" customHeight="1" spans="1:6">
      <c r="A74" s="162" t="str">
        <f t="shared" si="0"/>
        <v/>
      </c>
      <c r="B74" s="164" t="s">
        <v>1195</v>
      </c>
      <c r="C74" s="117">
        <v>0</v>
      </c>
      <c r="D74" s="117">
        <v>0</v>
      </c>
      <c r="E74" s="140">
        <f t="shared" si="1"/>
        <v>0</v>
      </c>
      <c r="F74" s="104">
        <v>2300601</v>
      </c>
    </row>
    <row r="75" s="86" customFormat="1" ht="20.25" customHeight="1" spans="1:6">
      <c r="A75" s="110" t="str">
        <f t="shared" si="0"/>
        <v/>
      </c>
      <c r="B75" s="164" t="s">
        <v>1196</v>
      </c>
      <c r="C75" s="117">
        <v>3837</v>
      </c>
      <c r="D75" s="117">
        <v>21917</v>
      </c>
      <c r="E75" s="140">
        <f t="shared" si="1"/>
        <v>0.175069580690788</v>
      </c>
      <c r="F75" s="104">
        <v>2300602</v>
      </c>
    </row>
    <row r="76" s="86" customFormat="1" ht="20.25" customHeight="1" spans="1:6">
      <c r="A76" s="110" t="str">
        <f t="shared" si="0"/>
        <v/>
      </c>
      <c r="B76" s="164" t="s">
        <v>1197</v>
      </c>
      <c r="C76" s="117">
        <f t="shared" ref="C76:D76" si="2">C4-C73</f>
        <v>198707</v>
      </c>
      <c r="D76" s="117">
        <f t="shared" si="2"/>
        <v>211401</v>
      </c>
      <c r="E76" s="140">
        <f t="shared" si="1"/>
        <v>0.939952980354871</v>
      </c>
      <c r="F76" s="111"/>
    </row>
  </sheetData>
  <sheetProtection insertRows="0" insertColumns="0" deleteColumns="0" deleteRows="0" autoFilter="0"/>
  <mergeCells count="1">
    <mergeCell ref="A1:E1"/>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50"/>
  <sheetViews>
    <sheetView workbookViewId="0">
      <selection activeCell="J9" sqref="J9"/>
    </sheetView>
  </sheetViews>
  <sheetFormatPr defaultColWidth="9" defaultRowHeight="20.25" customHeight="1" outlineLevelCol="6"/>
  <cols>
    <col min="1" max="1" width="29" style="19" customWidth="1"/>
    <col min="2" max="2" width="19.1388888888889" style="19" customWidth="1"/>
    <col min="3" max="4" width="18.5740740740741" style="19" customWidth="1"/>
    <col min="5" max="5" width="12.2777777777778" style="19" customWidth="1"/>
    <col min="6" max="6" width="12.712962962963" style="19" customWidth="1"/>
    <col min="7" max="7" width="12.712962962963" style="122" hidden="1" customWidth="1"/>
  </cols>
  <sheetData>
    <row r="1" ht="45" customHeight="1" spans="1:7">
      <c r="A1" s="20" t="s">
        <v>1198</v>
      </c>
      <c r="B1" s="20"/>
      <c r="C1" s="20"/>
      <c r="D1" s="20"/>
      <c r="E1" s="20"/>
      <c r="F1" s="20"/>
      <c r="G1" s="20"/>
    </row>
    <row r="2" customHeight="1" spans="1:7">
      <c r="A2" s="160"/>
      <c r="B2" s="21"/>
      <c r="C2" s="21"/>
      <c r="D2" s="21"/>
      <c r="E2" s="21"/>
      <c r="F2" s="81" t="s">
        <v>104</v>
      </c>
      <c r="G2" s="81"/>
    </row>
    <row r="3" ht="33" customHeight="1" spans="1:7">
      <c r="A3" s="23" t="s">
        <v>105</v>
      </c>
      <c r="B3" s="23" t="s">
        <v>106</v>
      </c>
      <c r="C3" s="23" t="s">
        <v>107</v>
      </c>
      <c r="D3" s="23" t="s">
        <v>108</v>
      </c>
      <c r="E3" s="23" t="s">
        <v>109</v>
      </c>
      <c r="F3" s="23" t="s">
        <v>110</v>
      </c>
      <c r="G3" s="125" t="s">
        <v>111</v>
      </c>
    </row>
    <row r="4" customHeight="1" spans="1:7">
      <c r="A4" s="134" t="s">
        <v>112</v>
      </c>
      <c r="B4" s="71">
        <v>59150</v>
      </c>
      <c r="C4" s="71">
        <v>53395</v>
      </c>
      <c r="D4" s="71">
        <v>49865</v>
      </c>
      <c r="E4" s="126">
        <f t="shared" ref="E4:E31" si="0">IF(B4=0,0,D4/B4)</f>
        <v>0.843026204564666</v>
      </c>
      <c r="F4" s="126">
        <f t="shared" ref="F4:F50" si="1">IF(C4=0,0,D4/C4)</f>
        <v>0.93388894091207</v>
      </c>
      <c r="G4" s="127">
        <v>101</v>
      </c>
    </row>
    <row r="5" customHeight="1" spans="1:7">
      <c r="A5" s="134" t="s">
        <v>113</v>
      </c>
      <c r="B5" s="71">
        <v>21147</v>
      </c>
      <c r="C5" s="71">
        <v>16396</v>
      </c>
      <c r="D5" s="71">
        <v>18724</v>
      </c>
      <c r="E5" s="126">
        <f t="shared" si="0"/>
        <v>0.88542109991961</v>
      </c>
      <c r="F5" s="126">
        <f t="shared" si="1"/>
        <v>1.14198585020737</v>
      </c>
      <c r="G5" s="127">
        <v>10101</v>
      </c>
    </row>
    <row r="6" customHeight="1" spans="1:7">
      <c r="A6" s="134" t="s">
        <v>114</v>
      </c>
      <c r="B6" s="71">
        <v>1937</v>
      </c>
      <c r="C6" s="71">
        <v>1303</v>
      </c>
      <c r="D6" s="71">
        <v>1635</v>
      </c>
      <c r="E6" s="126">
        <f t="shared" si="0"/>
        <v>0.844088797108931</v>
      </c>
      <c r="F6" s="126">
        <f t="shared" si="1"/>
        <v>1.25479662317728</v>
      </c>
      <c r="G6" s="127">
        <v>10104</v>
      </c>
    </row>
    <row r="7" customHeight="1" spans="1:7">
      <c r="A7" s="134" t="s">
        <v>115</v>
      </c>
      <c r="B7" s="71">
        <v>0</v>
      </c>
      <c r="C7" s="71">
        <v>0</v>
      </c>
      <c r="D7" s="71">
        <v>0</v>
      </c>
      <c r="E7" s="126">
        <f t="shared" si="0"/>
        <v>0</v>
      </c>
      <c r="F7" s="126">
        <f t="shared" si="1"/>
        <v>0</v>
      </c>
      <c r="G7" s="127">
        <v>10105</v>
      </c>
    </row>
    <row r="8" customHeight="1" spans="1:7">
      <c r="A8" s="134" t="s">
        <v>116</v>
      </c>
      <c r="B8" s="71">
        <v>682</v>
      </c>
      <c r="C8" s="71">
        <v>595</v>
      </c>
      <c r="D8" s="71">
        <v>632</v>
      </c>
      <c r="E8" s="126">
        <f t="shared" si="0"/>
        <v>0.926686217008798</v>
      </c>
      <c r="F8" s="126">
        <f t="shared" si="1"/>
        <v>1.06218487394958</v>
      </c>
      <c r="G8" s="127">
        <v>10106</v>
      </c>
    </row>
    <row r="9" customHeight="1" spans="1:7">
      <c r="A9" s="134" t="s">
        <v>117</v>
      </c>
      <c r="B9" s="71">
        <v>290</v>
      </c>
      <c r="C9" s="71">
        <v>348</v>
      </c>
      <c r="D9" s="71">
        <v>270</v>
      </c>
      <c r="E9" s="126">
        <f t="shared" si="0"/>
        <v>0.931034482758621</v>
      </c>
      <c r="F9" s="126">
        <f t="shared" si="1"/>
        <v>0.775862068965517</v>
      </c>
      <c r="G9" s="127">
        <v>10107</v>
      </c>
    </row>
    <row r="10" customHeight="1" spans="1:7">
      <c r="A10" s="134" t="s">
        <v>118</v>
      </c>
      <c r="B10" s="71">
        <v>2165</v>
      </c>
      <c r="C10" s="71">
        <v>2285</v>
      </c>
      <c r="D10" s="71">
        <v>2109</v>
      </c>
      <c r="E10" s="126">
        <f t="shared" si="0"/>
        <v>0.974133949191686</v>
      </c>
      <c r="F10" s="126">
        <f t="shared" si="1"/>
        <v>0.922975929978118</v>
      </c>
      <c r="G10" s="127">
        <v>10109</v>
      </c>
    </row>
    <row r="11" customHeight="1" spans="1:7">
      <c r="A11" s="134" t="s">
        <v>119</v>
      </c>
      <c r="B11" s="71">
        <v>1633</v>
      </c>
      <c r="C11" s="71">
        <v>2479</v>
      </c>
      <c r="D11" s="71">
        <v>1555</v>
      </c>
      <c r="E11" s="126">
        <f t="shared" si="0"/>
        <v>0.952235150030619</v>
      </c>
      <c r="F11" s="126">
        <f t="shared" si="1"/>
        <v>0.627269060104881</v>
      </c>
      <c r="G11" s="127">
        <v>10110</v>
      </c>
    </row>
    <row r="12" customHeight="1" spans="1:7">
      <c r="A12" s="134" t="s">
        <v>120</v>
      </c>
      <c r="B12" s="71">
        <v>1007</v>
      </c>
      <c r="C12" s="71">
        <v>668</v>
      </c>
      <c r="D12" s="71">
        <v>1009</v>
      </c>
      <c r="E12" s="126">
        <f t="shared" si="0"/>
        <v>1.00198609731877</v>
      </c>
      <c r="F12" s="126">
        <f t="shared" si="1"/>
        <v>1.51047904191617</v>
      </c>
      <c r="G12" s="127">
        <v>10111</v>
      </c>
    </row>
    <row r="13" customHeight="1" spans="1:7">
      <c r="A13" s="134" t="s">
        <v>121</v>
      </c>
      <c r="B13" s="71">
        <v>747</v>
      </c>
      <c r="C13" s="71">
        <v>633</v>
      </c>
      <c r="D13" s="71">
        <v>252</v>
      </c>
      <c r="E13" s="126">
        <f t="shared" si="0"/>
        <v>0.337349397590361</v>
      </c>
      <c r="F13" s="126">
        <f t="shared" si="1"/>
        <v>0.398104265402844</v>
      </c>
      <c r="G13" s="127">
        <v>10112</v>
      </c>
    </row>
    <row r="14" customHeight="1" spans="1:7">
      <c r="A14" s="134" t="s">
        <v>122</v>
      </c>
      <c r="B14" s="71">
        <v>11000</v>
      </c>
      <c r="C14" s="71">
        <v>15007</v>
      </c>
      <c r="D14" s="71">
        <v>8409</v>
      </c>
      <c r="E14" s="126">
        <f t="shared" si="0"/>
        <v>0.764454545454545</v>
      </c>
      <c r="F14" s="126">
        <f t="shared" si="1"/>
        <v>0.560338508695942</v>
      </c>
      <c r="G14" s="127">
        <v>10113</v>
      </c>
    </row>
    <row r="15" customHeight="1" spans="1:7">
      <c r="A15" s="134" t="s">
        <v>123</v>
      </c>
      <c r="B15" s="71">
        <v>970</v>
      </c>
      <c r="C15" s="71">
        <v>931</v>
      </c>
      <c r="D15" s="71">
        <v>905</v>
      </c>
      <c r="E15" s="126">
        <f t="shared" si="0"/>
        <v>0.93298969072165</v>
      </c>
      <c r="F15" s="126">
        <f t="shared" si="1"/>
        <v>0.972073039742213</v>
      </c>
      <c r="G15" s="127">
        <v>10114</v>
      </c>
    </row>
    <row r="16" customHeight="1" spans="1:7">
      <c r="A16" s="134" t="s">
        <v>124</v>
      </c>
      <c r="B16" s="71">
        <v>1750</v>
      </c>
      <c r="C16" s="71">
        <v>648</v>
      </c>
      <c r="D16" s="71">
        <v>1589</v>
      </c>
      <c r="E16" s="126">
        <f t="shared" si="0"/>
        <v>0.908</v>
      </c>
      <c r="F16" s="126">
        <f t="shared" si="1"/>
        <v>2.45216049382716</v>
      </c>
      <c r="G16" s="127">
        <v>10118</v>
      </c>
    </row>
    <row r="17" customHeight="1" spans="1:7">
      <c r="A17" s="134" t="s">
        <v>125</v>
      </c>
      <c r="B17" s="71">
        <v>9700</v>
      </c>
      <c r="C17" s="71">
        <v>6271</v>
      </c>
      <c r="D17" s="71">
        <v>7299</v>
      </c>
      <c r="E17" s="126">
        <f t="shared" si="0"/>
        <v>0.752474226804124</v>
      </c>
      <c r="F17" s="126">
        <f t="shared" si="1"/>
        <v>1.16392919789507</v>
      </c>
      <c r="G17" s="127">
        <v>10119</v>
      </c>
    </row>
    <row r="18" customHeight="1" spans="1:7">
      <c r="A18" s="134" t="s">
        <v>126</v>
      </c>
      <c r="B18" s="71">
        <v>5200</v>
      </c>
      <c r="C18" s="71">
        <v>5089</v>
      </c>
      <c r="D18" s="71">
        <v>5393</v>
      </c>
      <c r="E18" s="126">
        <f t="shared" si="0"/>
        <v>1.03711538461538</v>
      </c>
      <c r="F18" s="126">
        <f t="shared" si="1"/>
        <v>1.0597366869719</v>
      </c>
      <c r="G18" s="127">
        <v>10120</v>
      </c>
    </row>
    <row r="19" customHeight="1" spans="1:7">
      <c r="A19" s="134" t="s">
        <v>127</v>
      </c>
      <c r="B19" s="71">
        <v>200</v>
      </c>
      <c r="C19" s="71">
        <v>72</v>
      </c>
      <c r="D19" s="71">
        <v>82</v>
      </c>
      <c r="E19" s="126">
        <f t="shared" si="0"/>
        <v>0.41</v>
      </c>
      <c r="F19" s="126">
        <f t="shared" si="1"/>
        <v>1.13888888888889</v>
      </c>
      <c r="G19" s="127">
        <v>10121</v>
      </c>
    </row>
    <row r="20" customHeight="1" spans="1:7">
      <c r="A20" s="134" t="s">
        <v>128</v>
      </c>
      <c r="B20" s="71">
        <v>722</v>
      </c>
      <c r="C20" s="71">
        <v>670</v>
      </c>
      <c r="D20" s="71">
        <v>2</v>
      </c>
      <c r="E20" s="126">
        <f t="shared" si="0"/>
        <v>0.00277008310249307</v>
      </c>
      <c r="F20" s="126">
        <f t="shared" si="1"/>
        <v>0.00298507462686567</v>
      </c>
      <c r="G20" s="127">
        <v>10199</v>
      </c>
    </row>
    <row r="21" customHeight="1" spans="1:7">
      <c r="A21" s="134" t="s">
        <v>129</v>
      </c>
      <c r="B21" s="71">
        <v>37150</v>
      </c>
      <c r="C21" s="71">
        <v>37492</v>
      </c>
      <c r="D21" s="71">
        <v>45558</v>
      </c>
      <c r="E21" s="126">
        <f t="shared" si="0"/>
        <v>1.22632570659489</v>
      </c>
      <c r="F21" s="126">
        <f t="shared" si="1"/>
        <v>1.21513922970234</v>
      </c>
      <c r="G21" s="127">
        <v>103</v>
      </c>
    </row>
    <row r="22" customHeight="1" spans="1:7">
      <c r="A22" s="134" t="s">
        <v>130</v>
      </c>
      <c r="B22" s="71">
        <v>1900</v>
      </c>
      <c r="C22" s="71">
        <v>1850</v>
      </c>
      <c r="D22" s="71">
        <v>2587</v>
      </c>
      <c r="E22" s="126">
        <f t="shared" si="0"/>
        <v>1.36157894736842</v>
      </c>
      <c r="F22" s="126">
        <f t="shared" si="1"/>
        <v>1.39837837837838</v>
      </c>
      <c r="G22" s="127">
        <v>10302</v>
      </c>
    </row>
    <row r="23" customHeight="1" spans="1:7">
      <c r="A23" s="134" t="s">
        <v>131</v>
      </c>
      <c r="B23" s="71">
        <v>5230</v>
      </c>
      <c r="C23" s="71">
        <v>8673</v>
      </c>
      <c r="D23" s="71">
        <v>3339</v>
      </c>
      <c r="E23" s="126">
        <f t="shared" si="0"/>
        <v>0.638432122370937</v>
      </c>
      <c r="F23" s="126">
        <f t="shared" si="1"/>
        <v>0.38498789346247</v>
      </c>
      <c r="G23" s="127">
        <v>10304</v>
      </c>
    </row>
    <row r="24" customHeight="1" spans="1:7">
      <c r="A24" s="134" t="s">
        <v>132</v>
      </c>
      <c r="B24" s="71">
        <v>3400</v>
      </c>
      <c r="C24" s="71">
        <v>3647</v>
      </c>
      <c r="D24" s="71">
        <v>2161</v>
      </c>
      <c r="E24" s="126">
        <f t="shared" si="0"/>
        <v>0.635588235294118</v>
      </c>
      <c r="F24" s="126">
        <f t="shared" si="1"/>
        <v>0.592541815190568</v>
      </c>
      <c r="G24" s="127">
        <v>10305</v>
      </c>
    </row>
    <row r="25" customHeight="1" spans="1:7">
      <c r="A25" s="134" t="s">
        <v>133</v>
      </c>
      <c r="B25" s="71">
        <v>0</v>
      </c>
      <c r="C25" s="71">
        <v>0</v>
      </c>
      <c r="D25" s="71">
        <v>-117</v>
      </c>
      <c r="E25" s="126">
        <f t="shared" si="0"/>
        <v>0</v>
      </c>
      <c r="F25" s="126">
        <f t="shared" si="1"/>
        <v>0</v>
      </c>
      <c r="G25" s="127">
        <v>10306</v>
      </c>
    </row>
    <row r="26" customHeight="1" spans="1:7">
      <c r="A26" s="134" t="s">
        <v>134</v>
      </c>
      <c r="B26" s="71">
        <v>24750</v>
      </c>
      <c r="C26" s="71">
        <v>21428</v>
      </c>
      <c r="D26" s="71">
        <v>34967</v>
      </c>
      <c r="E26" s="126">
        <f t="shared" si="0"/>
        <v>1.41280808080808</v>
      </c>
      <c r="F26" s="126">
        <f t="shared" si="1"/>
        <v>1.63183684898264</v>
      </c>
      <c r="G26" s="127">
        <v>10307</v>
      </c>
    </row>
    <row r="27" customHeight="1" spans="1:7">
      <c r="A27" s="134" t="s">
        <v>135</v>
      </c>
      <c r="B27" s="71">
        <v>0</v>
      </c>
      <c r="C27" s="71">
        <v>0</v>
      </c>
      <c r="D27" s="71">
        <v>0</v>
      </c>
      <c r="E27" s="126">
        <f t="shared" si="0"/>
        <v>0</v>
      </c>
      <c r="F27" s="126">
        <f t="shared" si="1"/>
        <v>0</v>
      </c>
      <c r="G27" s="127">
        <v>10308</v>
      </c>
    </row>
    <row r="28" customHeight="1" spans="1:7">
      <c r="A28" s="134" t="s">
        <v>136</v>
      </c>
      <c r="B28" s="71">
        <v>1700</v>
      </c>
      <c r="C28" s="71">
        <v>1725</v>
      </c>
      <c r="D28" s="71">
        <v>2595</v>
      </c>
      <c r="E28" s="126">
        <f t="shared" si="0"/>
        <v>1.52647058823529</v>
      </c>
      <c r="F28" s="126">
        <f t="shared" si="1"/>
        <v>1.50434782608696</v>
      </c>
      <c r="G28" s="127">
        <v>10309</v>
      </c>
    </row>
    <row r="29" customHeight="1" spans="1:7">
      <c r="A29" s="134" t="s">
        <v>137</v>
      </c>
      <c r="B29" s="71">
        <v>170</v>
      </c>
      <c r="C29" s="71">
        <v>169</v>
      </c>
      <c r="D29" s="71">
        <v>26</v>
      </c>
      <c r="E29" s="126">
        <f t="shared" si="0"/>
        <v>0.152941176470588</v>
      </c>
      <c r="F29" s="126">
        <f t="shared" si="1"/>
        <v>0.153846153846154</v>
      </c>
      <c r="G29" s="127">
        <v>10399</v>
      </c>
    </row>
    <row r="30" customHeight="1" spans="1:7">
      <c r="A30" s="134" t="str">
        <f t="shared" ref="A30:A32" si="2">""</f>
        <v/>
      </c>
      <c r="B30" s="71">
        <v>0</v>
      </c>
      <c r="C30" s="71">
        <v>0</v>
      </c>
      <c r="D30" s="71">
        <v>0</v>
      </c>
      <c r="E30" s="126">
        <f t="shared" ref="E30:E50" si="3">IF(B30=0,0,D30/B30)</f>
        <v>0</v>
      </c>
      <c r="F30" s="131">
        <v>0</v>
      </c>
      <c r="G30" s="132"/>
    </row>
    <row r="31" customHeight="1" spans="1:7">
      <c r="A31" s="23" t="s">
        <v>138</v>
      </c>
      <c r="B31" s="71">
        <v>96300</v>
      </c>
      <c r="C31" s="71">
        <v>90887</v>
      </c>
      <c r="D31" s="71">
        <v>95423</v>
      </c>
      <c r="E31" s="126">
        <f t="shared" si="3"/>
        <v>0.990893042575286</v>
      </c>
      <c r="F31" s="126">
        <f t="shared" si="1"/>
        <v>1.04990812767503</v>
      </c>
      <c r="G31" s="132"/>
    </row>
    <row r="32" customHeight="1" spans="1:7">
      <c r="A32" s="134" t="str">
        <f t="shared" si="2"/>
        <v/>
      </c>
      <c r="B32" s="71">
        <v>0</v>
      </c>
      <c r="C32" s="71">
        <v>0</v>
      </c>
      <c r="D32" s="71">
        <v>0</v>
      </c>
      <c r="E32" s="126">
        <f t="shared" si="3"/>
        <v>0</v>
      </c>
      <c r="F32" s="131">
        <v>0</v>
      </c>
      <c r="G32" s="132"/>
    </row>
    <row r="33" customHeight="1" spans="1:7">
      <c r="A33" s="24" t="s">
        <v>139</v>
      </c>
      <c r="B33" s="71">
        <v>155794</v>
      </c>
      <c r="C33" s="71">
        <v>233318</v>
      </c>
      <c r="D33" s="71">
        <v>202544</v>
      </c>
      <c r="E33" s="126">
        <f t="shared" si="3"/>
        <v>1.30007574104266</v>
      </c>
      <c r="F33" s="126">
        <f t="shared" si="1"/>
        <v>0.868102761038583</v>
      </c>
      <c r="G33" s="132"/>
    </row>
    <row r="34" customHeight="1" spans="1:7">
      <c r="A34" s="24" t="s">
        <v>140</v>
      </c>
      <c r="B34" s="71">
        <v>6139</v>
      </c>
      <c r="C34" s="71">
        <v>4041</v>
      </c>
      <c r="D34" s="71">
        <v>4999</v>
      </c>
      <c r="E34" s="126">
        <f t="shared" si="3"/>
        <v>0.814302003583646</v>
      </c>
      <c r="F34" s="126">
        <f t="shared" si="1"/>
        <v>1.23707003217025</v>
      </c>
      <c r="G34" s="127">
        <v>11001</v>
      </c>
    </row>
    <row r="35" customHeight="1" spans="1:7">
      <c r="A35" s="24" t="s">
        <v>141</v>
      </c>
      <c r="B35" s="71">
        <v>119655</v>
      </c>
      <c r="C35" s="71">
        <v>178111</v>
      </c>
      <c r="D35" s="71">
        <v>162185</v>
      </c>
      <c r="E35" s="126">
        <f t="shared" si="3"/>
        <v>1.35543855250512</v>
      </c>
      <c r="F35" s="126">
        <f t="shared" si="1"/>
        <v>0.910583849397286</v>
      </c>
      <c r="G35" s="127">
        <v>11002</v>
      </c>
    </row>
    <row r="36" customHeight="1" spans="1:7">
      <c r="A36" s="24" t="s">
        <v>142</v>
      </c>
      <c r="B36" s="71">
        <v>30000</v>
      </c>
      <c r="C36" s="71">
        <v>51166</v>
      </c>
      <c r="D36" s="71">
        <v>35360</v>
      </c>
      <c r="E36" s="126">
        <f t="shared" si="3"/>
        <v>1.17866666666667</v>
      </c>
      <c r="F36" s="126">
        <f t="shared" si="1"/>
        <v>0.691083922917562</v>
      </c>
      <c r="G36" s="127">
        <v>11003</v>
      </c>
    </row>
    <row r="37" customHeight="1" spans="1:7">
      <c r="A37" s="134" t="s">
        <v>143</v>
      </c>
      <c r="B37" s="71"/>
      <c r="C37" s="71">
        <v>0</v>
      </c>
      <c r="D37" s="71">
        <v>0</v>
      </c>
      <c r="E37" s="126">
        <f t="shared" si="3"/>
        <v>0</v>
      </c>
      <c r="F37" s="126">
        <f t="shared" si="1"/>
        <v>0</v>
      </c>
      <c r="G37" s="127">
        <v>11006</v>
      </c>
    </row>
    <row r="38" customHeight="1" spans="1:7">
      <c r="A38" s="134" t="s">
        <v>144</v>
      </c>
      <c r="B38" s="71"/>
      <c r="C38" s="71">
        <v>0</v>
      </c>
      <c r="D38" s="71">
        <v>0</v>
      </c>
      <c r="E38" s="126">
        <f t="shared" si="3"/>
        <v>0</v>
      </c>
      <c r="F38" s="126">
        <f t="shared" si="1"/>
        <v>0</v>
      </c>
      <c r="G38" s="132"/>
    </row>
    <row r="39" customHeight="1" spans="1:7">
      <c r="A39" s="134" t="s">
        <v>145</v>
      </c>
      <c r="B39" s="71">
        <v>50906</v>
      </c>
      <c r="C39" s="71">
        <v>56454</v>
      </c>
      <c r="D39" s="71">
        <v>50906</v>
      </c>
      <c r="E39" s="126">
        <f t="shared" si="3"/>
        <v>1</v>
      </c>
      <c r="F39" s="126">
        <f t="shared" si="1"/>
        <v>0.901725298473093</v>
      </c>
      <c r="G39" s="127">
        <v>11008</v>
      </c>
    </row>
    <row r="40" customHeight="1" spans="1:7">
      <c r="A40" s="134" t="s">
        <v>146</v>
      </c>
      <c r="B40" s="71"/>
      <c r="C40" s="71">
        <v>39499</v>
      </c>
      <c r="D40" s="71">
        <v>0</v>
      </c>
      <c r="E40" s="126">
        <f t="shared" si="3"/>
        <v>0</v>
      </c>
      <c r="F40" s="126">
        <f t="shared" si="1"/>
        <v>0</v>
      </c>
      <c r="G40" s="127">
        <v>11009</v>
      </c>
    </row>
    <row r="41" customHeight="1" spans="1:7">
      <c r="A41" s="134" t="s">
        <v>147</v>
      </c>
      <c r="B41" s="71"/>
      <c r="C41" s="71">
        <v>0</v>
      </c>
      <c r="D41" s="71">
        <v>0</v>
      </c>
      <c r="E41" s="126">
        <f t="shared" si="3"/>
        <v>0</v>
      </c>
      <c r="F41" s="126">
        <f t="shared" si="1"/>
        <v>0</v>
      </c>
      <c r="G41" s="127">
        <v>105</v>
      </c>
    </row>
    <row r="42" customHeight="1" spans="1:7">
      <c r="A42" s="134" t="s">
        <v>148</v>
      </c>
      <c r="B42" s="71">
        <v>20480</v>
      </c>
      <c r="C42" s="71">
        <v>27600</v>
      </c>
      <c r="D42" s="71">
        <v>41138</v>
      </c>
      <c r="E42" s="126">
        <f t="shared" si="3"/>
        <v>2.00869140625</v>
      </c>
      <c r="F42" s="126">
        <f t="shared" si="1"/>
        <v>1.49050724637681</v>
      </c>
      <c r="G42" s="127">
        <v>11011</v>
      </c>
    </row>
    <row r="43" customHeight="1" spans="1:7">
      <c r="A43" s="134" t="s">
        <v>149</v>
      </c>
      <c r="B43" s="71"/>
      <c r="C43" s="71">
        <v>0</v>
      </c>
      <c r="D43" s="71">
        <v>0</v>
      </c>
      <c r="E43" s="126">
        <f t="shared" si="3"/>
        <v>0</v>
      </c>
      <c r="F43" s="126">
        <f t="shared" si="1"/>
        <v>0</v>
      </c>
      <c r="G43" s="132"/>
    </row>
    <row r="44" customHeight="1" spans="1:7">
      <c r="A44" s="134" t="s">
        <v>150</v>
      </c>
      <c r="B44" s="71"/>
      <c r="C44" s="71">
        <v>0</v>
      </c>
      <c r="D44" s="71">
        <v>0</v>
      </c>
      <c r="E44" s="126">
        <f t="shared" si="3"/>
        <v>0</v>
      </c>
      <c r="F44" s="126">
        <f t="shared" si="1"/>
        <v>0</v>
      </c>
      <c r="G44" s="132"/>
    </row>
    <row r="45" customHeight="1" spans="1:7">
      <c r="A45" s="134" t="s">
        <v>151</v>
      </c>
      <c r="B45" s="71"/>
      <c r="C45" s="71">
        <v>0</v>
      </c>
      <c r="D45" s="71">
        <v>0</v>
      </c>
      <c r="E45" s="126">
        <f t="shared" si="3"/>
        <v>0</v>
      </c>
      <c r="F45" s="126">
        <f t="shared" si="1"/>
        <v>0</v>
      </c>
      <c r="G45" s="132"/>
    </row>
    <row r="46" customHeight="1" spans="1:7">
      <c r="A46" s="134" t="s">
        <v>152</v>
      </c>
      <c r="B46" s="71">
        <v>25000</v>
      </c>
      <c r="C46" s="71">
        <v>1107</v>
      </c>
      <c r="D46" s="71">
        <v>34040</v>
      </c>
      <c r="E46" s="126">
        <f t="shared" si="3"/>
        <v>1.3616</v>
      </c>
      <c r="F46" s="126">
        <f t="shared" si="1"/>
        <v>30.7497741644083</v>
      </c>
      <c r="G46" s="127">
        <v>11015</v>
      </c>
    </row>
    <row r="47" customHeight="1" spans="1:7">
      <c r="A47" s="134" t="s">
        <v>153</v>
      </c>
      <c r="B47" s="71"/>
      <c r="C47" s="71">
        <v>0</v>
      </c>
      <c r="D47" s="71">
        <v>0</v>
      </c>
      <c r="E47" s="126">
        <f t="shared" si="3"/>
        <v>0</v>
      </c>
      <c r="F47" s="126">
        <f t="shared" si="1"/>
        <v>0</v>
      </c>
      <c r="G47" s="132"/>
    </row>
    <row r="48" customHeight="1" spans="1:7">
      <c r="A48" s="134" t="s">
        <v>154</v>
      </c>
      <c r="B48" s="71"/>
      <c r="C48" s="71">
        <v>0</v>
      </c>
      <c r="D48" s="71">
        <v>0</v>
      </c>
      <c r="E48" s="126">
        <f t="shared" si="3"/>
        <v>0</v>
      </c>
      <c r="F48" s="126">
        <f t="shared" si="1"/>
        <v>0</v>
      </c>
      <c r="G48" s="132"/>
    </row>
    <row r="49" customHeight="1" spans="1:7">
      <c r="A49" s="134" t="s">
        <v>155</v>
      </c>
      <c r="B49" s="71"/>
      <c r="C49" s="71">
        <v>0</v>
      </c>
      <c r="D49" s="71">
        <v>0</v>
      </c>
      <c r="E49" s="126">
        <f t="shared" si="3"/>
        <v>0</v>
      </c>
      <c r="F49" s="126">
        <f t="shared" si="1"/>
        <v>0</v>
      </c>
      <c r="G49" s="132"/>
    </row>
    <row r="50" customHeight="1" spans="1:7">
      <c r="A50" s="23" t="s">
        <v>1199</v>
      </c>
      <c r="B50" s="71">
        <v>348480</v>
      </c>
      <c r="C50" s="71">
        <v>448865</v>
      </c>
      <c r="D50" s="71">
        <v>424051</v>
      </c>
      <c r="E50" s="126">
        <f t="shared" si="3"/>
        <v>1.2168589302112</v>
      </c>
      <c r="F50" s="126">
        <f t="shared" si="1"/>
        <v>0.944718345159458</v>
      </c>
      <c r="G50" s="132"/>
    </row>
  </sheetData>
  <sheetProtection insertRows="0" insertColumns="0" deleteColumns="0" deleteRows="0" autoFilter="0"/>
  <mergeCells count="1">
    <mergeCell ref="A1:F1"/>
  </mergeCell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51"/>
  <sheetViews>
    <sheetView topLeftCell="A25" workbookViewId="0">
      <selection activeCell="J6" sqref="J6"/>
    </sheetView>
  </sheetViews>
  <sheetFormatPr defaultColWidth="9" defaultRowHeight="20.25" customHeight="1" outlineLevelCol="6"/>
  <cols>
    <col min="1" max="1" width="26.712962962963" style="19" customWidth="1"/>
    <col min="2" max="4" width="16.5740740740741" style="19" customWidth="1"/>
    <col min="5" max="5" width="12" style="19" customWidth="1"/>
    <col min="6" max="6" width="12.5740740740741" style="19" customWidth="1"/>
    <col min="7" max="7" width="12.5740740740741" style="122" hidden="1" customWidth="1"/>
  </cols>
  <sheetData>
    <row r="1" ht="45" customHeight="1" spans="1:7">
      <c r="A1" s="20" t="s">
        <v>1200</v>
      </c>
      <c r="B1" s="20"/>
      <c r="C1" s="20"/>
      <c r="D1" s="20"/>
      <c r="E1" s="20"/>
      <c r="F1" s="20"/>
      <c r="G1" s="20"/>
    </row>
    <row r="2" customHeight="1" spans="1:7">
      <c r="A2" s="21"/>
      <c r="B2" s="21"/>
      <c r="C2" s="21"/>
      <c r="D2" s="21"/>
      <c r="E2" s="21"/>
      <c r="F2" s="81" t="s">
        <v>104</v>
      </c>
      <c r="G2" s="81"/>
    </row>
    <row r="3" ht="30" customHeight="1" spans="1:7">
      <c r="A3" s="23" t="s">
        <v>158</v>
      </c>
      <c r="B3" s="23" t="s">
        <v>106</v>
      </c>
      <c r="C3" s="23" t="s">
        <v>107</v>
      </c>
      <c r="D3" s="23" t="s">
        <v>108</v>
      </c>
      <c r="E3" s="23" t="s">
        <v>109</v>
      </c>
      <c r="F3" s="23" t="s">
        <v>159</v>
      </c>
      <c r="G3" s="125" t="s">
        <v>111</v>
      </c>
    </row>
    <row r="4" customHeight="1" spans="1:7">
      <c r="A4" s="134" t="s">
        <v>160</v>
      </c>
      <c r="B4" s="71">
        <v>20673</v>
      </c>
      <c r="C4" s="71">
        <v>20520</v>
      </c>
      <c r="D4" s="71">
        <v>18919</v>
      </c>
      <c r="E4" s="126">
        <f t="shared" ref="E4:E29" si="0">IF(B4=0,0,D4/B4)</f>
        <v>0.915155033135007</v>
      </c>
      <c r="F4" s="126">
        <f t="shared" ref="F4:F51" si="1">IF(C4=0,0,D4/C4)</f>
        <v>0.921978557504873</v>
      </c>
      <c r="G4" s="127">
        <v>201</v>
      </c>
    </row>
    <row r="5" customHeight="1" spans="1:7">
      <c r="A5" s="134" t="s">
        <v>161</v>
      </c>
      <c r="B5" s="71">
        <v>0</v>
      </c>
      <c r="C5" s="71">
        <v>0</v>
      </c>
      <c r="D5" s="71">
        <v>0</v>
      </c>
      <c r="E5" s="126">
        <f t="shared" si="0"/>
        <v>0</v>
      </c>
      <c r="F5" s="126">
        <f t="shared" si="1"/>
        <v>0</v>
      </c>
      <c r="G5" s="127">
        <v>202</v>
      </c>
    </row>
    <row r="6" customHeight="1" spans="1:7">
      <c r="A6" s="134" t="s">
        <v>162</v>
      </c>
      <c r="B6" s="71">
        <v>80</v>
      </c>
      <c r="C6" s="71">
        <v>182</v>
      </c>
      <c r="D6" s="71">
        <v>222</v>
      </c>
      <c r="E6" s="126">
        <f t="shared" si="0"/>
        <v>2.775</v>
      </c>
      <c r="F6" s="126">
        <f t="shared" si="1"/>
        <v>1.21978021978022</v>
      </c>
      <c r="G6" s="127">
        <v>203</v>
      </c>
    </row>
    <row r="7" customHeight="1" spans="1:7">
      <c r="A7" s="134" t="s">
        <v>163</v>
      </c>
      <c r="B7" s="71">
        <v>14136</v>
      </c>
      <c r="C7" s="71">
        <v>14099</v>
      </c>
      <c r="D7" s="71">
        <v>11860</v>
      </c>
      <c r="E7" s="126">
        <f t="shared" si="0"/>
        <v>0.838992642897566</v>
      </c>
      <c r="F7" s="126">
        <f t="shared" si="1"/>
        <v>0.841194410951131</v>
      </c>
      <c r="G7" s="127">
        <v>204</v>
      </c>
    </row>
    <row r="8" customHeight="1" spans="1:7">
      <c r="A8" s="134" t="s">
        <v>164</v>
      </c>
      <c r="B8" s="71">
        <v>62747</v>
      </c>
      <c r="C8" s="71">
        <v>65482</v>
      </c>
      <c r="D8" s="71">
        <v>61433</v>
      </c>
      <c r="E8" s="126">
        <f t="shared" si="0"/>
        <v>0.979058759781344</v>
      </c>
      <c r="F8" s="126">
        <f t="shared" si="1"/>
        <v>0.938166213615956</v>
      </c>
      <c r="G8" s="127">
        <v>205</v>
      </c>
    </row>
    <row r="9" customHeight="1" spans="1:7">
      <c r="A9" s="134" t="s">
        <v>165</v>
      </c>
      <c r="B9" s="71">
        <v>959</v>
      </c>
      <c r="C9" s="71">
        <v>976</v>
      </c>
      <c r="D9" s="71">
        <v>681</v>
      </c>
      <c r="E9" s="126">
        <f t="shared" si="0"/>
        <v>0.710114702815433</v>
      </c>
      <c r="F9" s="126">
        <f t="shared" si="1"/>
        <v>0.697745901639344</v>
      </c>
      <c r="G9" s="127">
        <v>206</v>
      </c>
    </row>
    <row r="10" customHeight="1" spans="1:7">
      <c r="A10" s="134" t="s">
        <v>166</v>
      </c>
      <c r="B10" s="71">
        <v>2554</v>
      </c>
      <c r="C10" s="71">
        <v>1933</v>
      </c>
      <c r="D10" s="71">
        <v>2107</v>
      </c>
      <c r="E10" s="126">
        <f t="shared" si="0"/>
        <v>0.824980422866092</v>
      </c>
      <c r="F10" s="126">
        <f t="shared" si="1"/>
        <v>1.09001551991723</v>
      </c>
      <c r="G10" s="127">
        <v>207</v>
      </c>
    </row>
    <row r="11" customHeight="1" spans="1:7">
      <c r="A11" s="134" t="s">
        <v>167</v>
      </c>
      <c r="B11" s="71">
        <v>52290</v>
      </c>
      <c r="C11" s="71">
        <v>46665</v>
      </c>
      <c r="D11" s="71">
        <v>51416</v>
      </c>
      <c r="E11" s="126">
        <f t="shared" si="0"/>
        <v>0.983285523044559</v>
      </c>
      <c r="F11" s="126">
        <f t="shared" si="1"/>
        <v>1.10181077895639</v>
      </c>
      <c r="G11" s="127">
        <v>208</v>
      </c>
    </row>
    <row r="12" customHeight="1" spans="1:7">
      <c r="A12" s="134" t="s">
        <v>168</v>
      </c>
      <c r="B12" s="71">
        <v>31081</v>
      </c>
      <c r="C12" s="71">
        <v>28709</v>
      </c>
      <c r="D12" s="71">
        <v>26072</v>
      </c>
      <c r="E12" s="126">
        <f t="shared" si="0"/>
        <v>0.838840449148998</v>
      </c>
      <c r="F12" s="126">
        <f t="shared" si="1"/>
        <v>0.908147270890661</v>
      </c>
      <c r="G12" s="127">
        <v>210</v>
      </c>
    </row>
    <row r="13" customHeight="1" spans="1:7">
      <c r="A13" s="134" t="s">
        <v>169</v>
      </c>
      <c r="B13" s="71">
        <v>9047</v>
      </c>
      <c r="C13" s="71">
        <v>7021</v>
      </c>
      <c r="D13" s="71">
        <v>6862</v>
      </c>
      <c r="E13" s="126">
        <f t="shared" si="0"/>
        <v>0.758483475185144</v>
      </c>
      <c r="F13" s="126">
        <f t="shared" si="1"/>
        <v>0.977353653325737</v>
      </c>
      <c r="G13" s="127">
        <v>211</v>
      </c>
    </row>
    <row r="14" customHeight="1" spans="1:7">
      <c r="A14" s="134" t="s">
        <v>170</v>
      </c>
      <c r="B14" s="71">
        <v>15984</v>
      </c>
      <c r="C14" s="71">
        <v>26817</v>
      </c>
      <c r="D14" s="71">
        <v>39527</v>
      </c>
      <c r="E14" s="126">
        <f t="shared" si="0"/>
        <v>2.47291041041041</v>
      </c>
      <c r="F14" s="126">
        <f t="shared" si="1"/>
        <v>1.47395308945818</v>
      </c>
      <c r="G14" s="127">
        <v>212</v>
      </c>
    </row>
    <row r="15" customHeight="1" spans="1:7">
      <c r="A15" s="134" t="s">
        <v>171</v>
      </c>
      <c r="B15" s="71">
        <v>45427</v>
      </c>
      <c r="C15" s="71">
        <v>32210</v>
      </c>
      <c r="D15" s="71">
        <v>40311</v>
      </c>
      <c r="E15" s="126">
        <f t="shared" si="0"/>
        <v>0.887379752129791</v>
      </c>
      <c r="F15" s="126">
        <f t="shared" si="1"/>
        <v>1.2515057435579</v>
      </c>
      <c r="G15" s="127">
        <v>213</v>
      </c>
    </row>
    <row r="16" customHeight="1" spans="1:7">
      <c r="A16" s="134" t="s">
        <v>172</v>
      </c>
      <c r="B16" s="71">
        <v>10743</v>
      </c>
      <c r="C16" s="71">
        <v>14514</v>
      </c>
      <c r="D16" s="71">
        <v>17224</v>
      </c>
      <c r="E16" s="126">
        <f t="shared" si="0"/>
        <v>1.60327655217351</v>
      </c>
      <c r="F16" s="126">
        <f t="shared" si="1"/>
        <v>1.1867162739424</v>
      </c>
      <c r="G16" s="127">
        <v>214</v>
      </c>
    </row>
    <row r="17" customHeight="1" spans="1:7">
      <c r="A17" s="134" t="s">
        <v>173</v>
      </c>
      <c r="B17" s="71">
        <v>635</v>
      </c>
      <c r="C17" s="71">
        <v>448</v>
      </c>
      <c r="D17" s="71">
        <v>540</v>
      </c>
      <c r="E17" s="126">
        <f t="shared" si="0"/>
        <v>0.850393700787402</v>
      </c>
      <c r="F17" s="126">
        <f t="shared" si="1"/>
        <v>1.20535714285714</v>
      </c>
      <c r="G17" s="127">
        <v>215</v>
      </c>
    </row>
    <row r="18" customHeight="1" spans="1:7">
      <c r="A18" s="134" t="s">
        <v>174</v>
      </c>
      <c r="B18" s="71">
        <v>2209</v>
      </c>
      <c r="C18" s="71">
        <v>1269</v>
      </c>
      <c r="D18" s="71">
        <v>849</v>
      </c>
      <c r="E18" s="126">
        <f t="shared" si="0"/>
        <v>0.384336803983703</v>
      </c>
      <c r="F18" s="126">
        <f t="shared" si="1"/>
        <v>0.66903073286052</v>
      </c>
      <c r="G18" s="127">
        <v>216</v>
      </c>
    </row>
    <row r="19" customHeight="1" spans="1:7">
      <c r="A19" s="134" t="s">
        <v>175</v>
      </c>
      <c r="B19" s="71">
        <v>0</v>
      </c>
      <c r="C19" s="71">
        <v>1</v>
      </c>
      <c r="D19" s="71">
        <v>6</v>
      </c>
      <c r="E19" s="126">
        <f t="shared" si="0"/>
        <v>0</v>
      </c>
      <c r="F19" s="126">
        <f t="shared" si="1"/>
        <v>6</v>
      </c>
      <c r="G19" s="127">
        <v>217</v>
      </c>
    </row>
    <row r="20" customHeight="1" spans="1:7">
      <c r="A20" s="134" t="s">
        <v>176</v>
      </c>
      <c r="B20" s="71">
        <v>0</v>
      </c>
      <c r="C20" s="71">
        <v>0</v>
      </c>
      <c r="D20" s="71">
        <v>0</v>
      </c>
      <c r="E20" s="126">
        <f t="shared" si="0"/>
        <v>0</v>
      </c>
      <c r="F20" s="126">
        <f t="shared" si="1"/>
        <v>0</v>
      </c>
      <c r="G20" s="127">
        <v>219</v>
      </c>
    </row>
    <row r="21" customHeight="1" spans="1:7">
      <c r="A21" s="134" t="s">
        <v>177</v>
      </c>
      <c r="B21" s="71">
        <v>1690</v>
      </c>
      <c r="C21" s="71">
        <v>1727</v>
      </c>
      <c r="D21" s="71">
        <v>1725</v>
      </c>
      <c r="E21" s="126">
        <f t="shared" si="0"/>
        <v>1.0207100591716</v>
      </c>
      <c r="F21" s="126">
        <f t="shared" si="1"/>
        <v>0.998841922408801</v>
      </c>
      <c r="G21" s="127">
        <v>220</v>
      </c>
    </row>
    <row r="22" customHeight="1" spans="1:7">
      <c r="A22" s="134" t="s">
        <v>178</v>
      </c>
      <c r="B22" s="71">
        <v>37328</v>
      </c>
      <c r="C22" s="71">
        <v>37164</v>
      </c>
      <c r="D22" s="71">
        <v>28413</v>
      </c>
      <c r="E22" s="126">
        <f t="shared" si="0"/>
        <v>0.761171238748393</v>
      </c>
      <c r="F22" s="126">
        <f t="shared" si="1"/>
        <v>0.764530190506942</v>
      </c>
      <c r="G22" s="127">
        <v>221</v>
      </c>
    </row>
    <row r="23" customHeight="1" spans="1:7">
      <c r="A23" s="134" t="s">
        <v>179</v>
      </c>
      <c r="B23" s="71">
        <v>255</v>
      </c>
      <c r="C23" s="71">
        <v>444</v>
      </c>
      <c r="D23" s="71">
        <v>2707</v>
      </c>
      <c r="E23" s="126">
        <f t="shared" si="0"/>
        <v>10.6156862745098</v>
      </c>
      <c r="F23" s="126">
        <f t="shared" si="1"/>
        <v>6.09684684684685</v>
      </c>
      <c r="G23" s="127">
        <v>222</v>
      </c>
    </row>
    <row r="24" customHeight="1" spans="1:7">
      <c r="A24" s="134" t="s">
        <v>180</v>
      </c>
      <c r="B24" s="71">
        <v>2589</v>
      </c>
      <c r="C24" s="71">
        <v>2719</v>
      </c>
      <c r="D24" s="71">
        <v>2879</v>
      </c>
      <c r="E24" s="126">
        <f t="shared" si="0"/>
        <v>1.11201235998455</v>
      </c>
      <c r="F24" s="126">
        <f t="shared" si="1"/>
        <v>1.05884516366311</v>
      </c>
      <c r="G24" s="127">
        <v>224</v>
      </c>
    </row>
    <row r="25" customHeight="1" spans="1:7">
      <c r="A25" s="134" t="s">
        <v>181</v>
      </c>
      <c r="B25" s="71">
        <v>3300</v>
      </c>
      <c r="C25" s="71">
        <v>0</v>
      </c>
      <c r="D25" s="71">
        <v>0</v>
      </c>
      <c r="E25" s="126">
        <f t="shared" si="0"/>
        <v>0</v>
      </c>
      <c r="F25" s="126">
        <f t="shared" si="1"/>
        <v>0</v>
      </c>
      <c r="G25" s="127"/>
    </row>
    <row r="26" customHeight="1" spans="1:7">
      <c r="A26" s="134" t="s">
        <v>182</v>
      </c>
      <c r="B26" s="71">
        <v>860</v>
      </c>
      <c r="C26" s="71">
        <v>1203</v>
      </c>
      <c r="D26" s="71">
        <v>1000</v>
      </c>
      <c r="E26" s="126">
        <f t="shared" si="0"/>
        <v>1.16279069767442</v>
      </c>
      <c r="F26" s="126">
        <f t="shared" si="1"/>
        <v>0.831255195344971</v>
      </c>
      <c r="G26" s="127">
        <v>229</v>
      </c>
    </row>
    <row r="27" customHeight="1" spans="1:7">
      <c r="A27" s="134" t="s">
        <v>183</v>
      </c>
      <c r="B27" s="71">
        <v>4383</v>
      </c>
      <c r="C27" s="71">
        <v>6474</v>
      </c>
      <c r="D27" s="71">
        <v>4383</v>
      </c>
      <c r="E27" s="126">
        <f t="shared" si="0"/>
        <v>1</v>
      </c>
      <c r="F27" s="126">
        <f t="shared" si="1"/>
        <v>0.677015755329008</v>
      </c>
      <c r="G27" s="127">
        <v>232</v>
      </c>
    </row>
    <row r="28" customHeight="1" spans="1:7">
      <c r="A28" s="134" t="s">
        <v>184</v>
      </c>
      <c r="B28" s="71">
        <v>30</v>
      </c>
      <c r="C28" s="71">
        <v>29</v>
      </c>
      <c r="D28" s="71">
        <v>42</v>
      </c>
      <c r="E28" s="126">
        <f t="shared" si="0"/>
        <v>1.4</v>
      </c>
      <c r="F28" s="126">
        <f t="shared" si="1"/>
        <v>1.44827586206897</v>
      </c>
      <c r="G28" s="127">
        <v>233</v>
      </c>
    </row>
    <row r="29" customHeight="1" spans="1:7">
      <c r="A29" s="23" t="s">
        <v>185</v>
      </c>
      <c r="B29" s="71">
        <v>319000</v>
      </c>
      <c r="C29" s="71">
        <v>310606</v>
      </c>
      <c r="D29" s="71">
        <v>319178</v>
      </c>
      <c r="E29" s="126">
        <f t="shared" si="0"/>
        <v>1.00055799373041</v>
      </c>
      <c r="F29" s="126">
        <f t="shared" si="1"/>
        <v>1.0275976639215</v>
      </c>
      <c r="G29" s="127"/>
    </row>
    <row r="30" customHeight="1" spans="1:7">
      <c r="A30" s="134" t="str">
        <f t="shared" ref="A30:A50" si="2">""</f>
        <v/>
      </c>
      <c r="B30" s="71">
        <v>0</v>
      </c>
      <c r="C30" s="71">
        <v>0</v>
      </c>
      <c r="D30" s="71">
        <v>0</v>
      </c>
      <c r="E30" s="126">
        <f t="shared" ref="E30:E51" si="3">IF(B30=0,0,D30/B30)</f>
        <v>0</v>
      </c>
      <c r="F30" s="131">
        <v>0</v>
      </c>
      <c r="G30" s="127"/>
    </row>
    <row r="31" customHeight="1" spans="1:7">
      <c r="A31" s="134" t="s">
        <v>186</v>
      </c>
      <c r="B31" s="71"/>
      <c r="C31" s="71">
        <v>0</v>
      </c>
      <c r="D31" s="71">
        <v>0</v>
      </c>
      <c r="E31" s="126">
        <f t="shared" si="3"/>
        <v>0</v>
      </c>
      <c r="F31" s="126">
        <f t="shared" si="1"/>
        <v>0</v>
      </c>
      <c r="G31" s="127"/>
    </row>
    <row r="32" customHeight="1" spans="1:7">
      <c r="A32" s="134" t="s">
        <v>187</v>
      </c>
      <c r="B32" s="71"/>
      <c r="C32" s="71">
        <v>0</v>
      </c>
      <c r="D32" s="71">
        <v>0</v>
      </c>
      <c r="E32" s="126">
        <f t="shared" si="3"/>
        <v>0</v>
      </c>
      <c r="F32" s="126">
        <f t="shared" si="1"/>
        <v>0</v>
      </c>
      <c r="G32" s="127">
        <v>23001</v>
      </c>
    </row>
    <row r="33" customHeight="1" spans="1:7">
      <c r="A33" s="134" t="s">
        <v>188</v>
      </c>
      <c r="B33" s="71"/>
      <c r="C33" s="71">
        <v>0</v>
      </c>
      <c r="D33" s="71">
        <v>0</v>
      </c>
      <c r="E33" s="126">
        <f t="shared" si="3"/>
        <v>0</v>
      </c>
      <c r="F33" s="126">
        <f t="shared" si="1"/>
        <v>0</v>
      </c>
      <c r="G33" s="127">
        <v>23002</v>
      </c>
    </row>
    <row r="34" customHeight="1" spans="1:7">
      <c r="A34" s="134" t="s">
        <v>189</v>
      </c>
      <c r="B34" s="71"/>
      <c r="C34" s="71">
        <v>0</v>
      </c>
      <c r="D34" s="71">
        <v>0</v>
      </c>
      <c r="E34" s="126">
        <f t="shared" si="3"/>
        <v>0</v>
      </c>
      <c r="F34" s="126">
        <f t="shared" si="1"/>
        <v>0</v>
      </c>
      <c r="G34" s="127">
        <v>23003</v>
      </c>
    </row>
    <row r="35" customHeight="1" spans="1:7">
      <c r="A35" s="134" t="s">
        <v>190</v>
      </c>
      <c r="B35" s="71">
        <v>9000</v>
      </c>
      <c r="C35" s="71">
        <v>21917</v>
      </c>
      <c r="D35" s="71">
        <v>3837</v>
      </c>
      <c r="E35" s="126">
        <f t="shared" si="3"/>
        <v>0.426333333333333</v>
      </c>
      <c r="F35" s="126">
        <f t="shared" si="1"/>
        <v>0.175069580690788</v>
      </c>
      <c r="G35" s="127">
        <v>23006</v>
      </c>
    </row>
    <row r="36" customHeight="1" spans="1:7">
      <c r="A36" s="134" t="s">
        <v>191</v>
      </c>
      <c r="B36" s="71"/>
      <c r="C36" s="71">
        <v>0</v>
      </c>
      <c r="D36" s="71">
        <v>32500</v>
      </c>
      <c r="E36" s="126">
        <f t="shared" si="3"/>
        <v>0</v>
      </c>
      <c r="F36" s="126">
        <f t="shared" si="1"/>
        <v>0</v>
      </c>
      <c r="G36" s="127">
        <v>23008</v>
      </c>
    </row>
    <row r="37" customHeight="1" spans="1:7">
      <c r="A37" s="134" t="s">
        <v>192</v>
      </c>
      <c r="B37" s="71">
        <v>20480</v>
      </c>
      <c r="C37" s="71">
        <v>31396</v>
      </c>
      <c r="D37" s="71">
        <v>41138</v>
      </c>
      <c r="E37" s="126">
        <f t="shared" si="3"/>
        <v>2.00869140625</v>
      </c>
      <c r="F37" s="126">
        <f t="shared" si="1"/>
        <v>1.31029430500701</v>
      </c>
      <c r="G37" s="127">
        <v>231</v>
      </c>
    </row>
    <row r="38" customHeight="1" spans="1:7">
      <c r="A38" s="134" t="s">
        <v>193</v>
      </c>
      <c r="B38" s="71"/>
      <c r="C38" s="71">
        <v>0</v>
      </c>
      <c r="D38" s="71">
        <v>0</v>
      </c>
      <c r="E38" s="126">
        <f t="shared" si="3"/>
        <v>0</v>
      </c>
      <c r="F38" s="126">
        <f t="shared" si="1"/>
        <v>0</v>
      </c>
      <c r="G38" s="127">
        <v>23011</v>
      </c>
    </row>
    <row r="39" customHeight="1" spans="1:7">
      <c r="A39" s="134" t="s">
        <v>194</v>
      </c>
      <c r="B39" s="71"/>
      <c r="C39" s="71">
        <v>0</v>
      </c>
      <c r="D39" s="71">
        <v>0</v>
      </c>
      <c r="E39" s="126">
        <f t="shared" si="3"/>
        <v>0</v>
      </c>
      <c r="F39" s="126">
        <f t="shared" si="1"/>
        <v>0</v>
      </c>
      <c r="G39" s="127">
        <v>23016</v>
      </c>
    </row>
    <row r="40" customHeight="1" spans="1:7">
      <c r="A40" s="134" t="s">
        <v>195</v>
      </c>
      <c r="B40" s="71"/>
      <c r="C40" s="71">
        <v>0</v>
      </c>
      <c r="D40" s="71">
        <v>0</v>
      </c>
      <c r="E40" s="126">
        <f t="shared" si="3"/>
        <v>0</v>
      </c>
      <c r="F40" s="126">
        <f t="shared" si="1"/>
        <v>0</v>
      </c>
      <c r="G40" s="127"/>
    </row>
    <row r="41" customHeight="1" spans="1:7">
      <c r="A41" s="134" t="s">
        <v>196</v>
      </c>
      <c r="B41" s="71"/>
      <c r="C41" s="71">
        <v>0</v>
      </c>
      <c r="D41" s="71">
        <v>0</v>
      </c>
      <c r="E41" s="126">
        <f t="shared" si="3"/>
        <v>0</v>
      </c>
      <c r="F41" s="126">
        <f t="shared" si="1"/>
        <v>0</v>
      </c>
      <c r="G41" s="127"/>
    </row>
    <row r="42" customHeight="1" spans="1:7">
      <c r="A42" s="134" t="s">
        <v>197</v>
      </c>
      <c r="B42" s="71"/>
      <c r="C42" s="71">
        <v>34040</v>
      </c>
      <c r="D42" s="71">
        <v>4094</v>
      </c>
      <c r="E42" s="126">
        <f t="shared" si="3"/>
        <v>0</v>
      </c>
      <c r="F42" s="126">
        <f t="shared" si="1"/>
        <v>0.12027027027027</v>
      </c>
      <c r="G42" s="127"/>
    </row>
    <row r="43" customHeight="1" spans="1:7">
      <c r="A43" s="134" t="s">
        <v>198</v>
      </c>
      <c r="B43" s="71"/>
      <c r="C43" s="71">
        <v>0</v>
      </c>
      <c r="D43" s="71">
        <v>0</v>
      </c>
      <c r="E43" s="126">
        <f t="shared" si="3"/>
        <v>0</v>
      </c>
      <c r="F43" s="126">
        <f t="shared" si="1"/>
        <v>0</v>
      </c>
      <c r="G43" s="127">
        <v>23021</v>
      </c>
    </row>
    <row r="44" customHeight="1" spans="1:7">
      <c r="A44" s="134" t="s">
        <v>199</v>
      </c>
      <c r="B44" s="71"/>
      <c r="C44" s="71">
        <v>0</v>
      </c>
      <c r="D44" s="71">
        <v>0</v>
      </c>
      <c r="E44" s="126">
        <f t="shared" si="3"/>
        <v>0</v>
      </c>
      <c r="F44" s="126">
        <f t="shared" si="1"/>
        <v>0</v>
      </c>
      <c r="G44" s="127"/>
    </row>
    <row r="45" customHeight="1" spans="1:7">
      <c r="A45" s="134" t="s">
        <v>200</v>
      </c>
      <c r="B45" s="71"/>
      <c r="C45" s="71">
        <v>0</v>
      </c>
      <c r="D45" s="71">
        <v>0</v>
      </c>
      <c r="E45" s="126">
        <f t="shared" si="3"/>
        <v>0</v>
      </c>
      <c r="F45" s="126">
        <f t="shared" si="1"/>
        <v>0</v>
      </c>
      <c r="G45" s="127"/>
    </row>
    <row r="46" customHeight="1" spans="1:7">
      <c r="A46" s="134" t="s">
        <v>201</v>
      </c>
      <c r="B46" s="71"/>
      <c r="C46" s="71">
        <v>0</v>
      </c>
      <c r="D46" s="71">
        <v>0</v>
      </c>
      <c r="E46" s="126">
        <f t="shared" si="3"/>
        <v>0</v>
      </c>
      <c r="F46" s="126">
        <f t="shared" si="1"/>
        <v>0</v>
      </c>
      <c r="G46" s="127"/>
    </row>
    <row r="47" customHeight="1" spans="1:7">
      <c r="A47" s="134" t="s">
        <v>202</v>
      </c>
      <c r="B47" s="71"/>
      <c r="C47" s="71">
        <v>50906</v>
      </c>
      <c r="D47" s="71">
        <v>23304</v>
      </c>
      <c r="E47" s="126">
        <f t="shared" si="3"/>
        <v>0</v>
      </c>
      <c r="F47" s="126">
        <f t="shared" si="1"/>
        <v>0.4577849369426</v>
      </c>
      <c r="G47" s="127"/>
    </row>
    <row r="48" customHeight="1" spans="1:7">
      <c r="A48" s="134" t="s">
        <v>203</v>
      </c>
      <c r="B48" s="71"/>
      <c r="C48" s="71">
        <v>50906</v>
      </c>
      <c r="D48" s="71">
        <v>23304</v>
      </c>
      <c r="E48" s="126">
        <f t="shared" si="3"/>
        <v>0</v>
      </c>
      <c r="F48" s="126">
        <f t="shared" si="1"/>
        <v>0.4577849369426</v>
      </c>
      <c r="G48" s="127"/>
    </row>
    <row r="49" customHeight="1" spans="1:7">
      <c r="A49" s="134" t="s">
        <v>204</v>
      </c>
      <c r="B49" s="71"/>
      <c r="C49" s="71">
        <v>0</v>
      </c>
      <c r="D49" s="71">
        <v>0</v>
      </c>
      <c r="E49" s="126">
        <f t="shared" si="3"/>
        <v>0</v>
      </c>
      <c r="F49" s="126">
        <f t="shared" si="1"/>
        <v>0</v>
      </c>
      <c r="G49" s="127"/>
    </row>
    <row r="50" customHeight="1" spans="1:7">
      <c r="A50" s="134" t="str">
        <f t="shared" si="2"/>
        <v/>
      </c>
      <c r="B50" s="71"/>
      <c r="C50" s="71">
        <v>0</v>
      </c>
      <c r="D50" s="71">
        <v>0</v>
      </c>
      <c r="E50" s="126">
        <f t="shared" si="3"/>
        <v>0</v>
      </c>
      <c r="F50" s="131">
        <v>0</v>
      </c>
      <c r="G50" s="127"/>
    </row>
    <row r="51" customHeight="1" spans="1:7">
      <c r="A51" s="23" t="s">
        <v>205</v>
      </c>
      <c r="B51" s="71">
        <v>348480</v>
      </c>
      <c r="C51" s="71">
        <v>448865</v>
      </c>
      <c r="D51" s="71">
        <v>424051</v>
      </c>
      <c r="E51" s="126">
        <f t="shared" si="3"/>
        <v>1.2168589302112</v>
      </c>
      <c r="F51" s="126">
        <f t="shared" si="1"/>
        <v>0.944718345159458</v>
      </c>
      <c r="G51" s="127"/>
    </row>
  </sheetData>
  <sheetProtection insertRows="0" insertColumns="0" deleteColumns="0" deleteRows="0" autoFilter="0"/>
  <mergeCells count="1">
    <mergeCell ref="A1:F1"/>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115"/>
  <sheetViews>
    <sheetView tabSelected="1" topLeftCell="A445" workbookViewId="0">
      <selection activeCell="A136" sqref="$A136:$XFD142"/>
    </sheetView>
  </sheetViews>
  <sheetFormatPr defaultColWidth="9" defaultRowHeight="20.25" customHeight="1" outlineLevelCol="7"/>
  <cols>
    <col min="1" max="1" width="9" style="19"/>
    <col min="2" max="2" width="41.712962962963" style="19" customWidth="1"/>
    <col min="3" max="5" width="17" style="19" customWidth="1"/>
    <col min="6" max="6" width="12.2777777777778" style="19" customWidth="1"/>
    <col min="7" max="7" width="12.8518518518519" style="19" customWidth="1"/>
    <col min="8" max="8" width="12.8518518518519" style="122" hidden="1" customWidth="1"/>
  </cols>
  <sheetData>
    <row r="1" customFormat="1" ht="45" customHeight="1" spans="1:8">
      <c r="A1" s="20" t="s">
        <v>206</v>
      </c>
      <c r="B1" s="20"/>
      <c r="C1" s="20"/>
      <c r="D1" s="20"/>
      <c r="E1" s="20"/>
      <c r="F1" s="20"/>
      <c r="G1" s="20"/>
      <c r="H1" s="20"/>
    </row>
    <row r="2" customFormat="1" customHeight="1" spans="1:8">
      <c r="A2" s="157"/>
      <c r="B2" s="157"/>
      <c r="C2" s="157"/>
      <c r="D2" s="157"/>
      <c r="E2" s="157"/>
      <c r="F2" s="157"/>
      <c r="G2" s="81" t="s">
        <v>207</v>
      </c>
      <c r="H2" s="81"/>
    </row>
    <row r="3" customFormat="1" ht="36" customHeight="1" spans="1:8">
      <c r="A3" s="91" t="s">
        <v>208</v>
      </c>
      <c r="B3" s="92" t="s">
        <v>209</v>
      </c>
      <c r="C3" s="92" t="s">
        <v>106</v>
      </c>
      <c r="D3" s="92" t="s">
        <v>107</v>
      </c>
      <c r="E3" s="92" t="s">
        <v>108</v>
      </c>
      <c r="F3" s="92" t="s">
        <v>109</v>
      </c>
      <c r="G3" s="92" t="s">
        <v>159</v>
      </c>
      <c r="H3" s="125" t="s">
        <v>111</v>
      </c>
    </row>
    <row r="4" customFormat="1" customHeight="1" spans="1:8">
      <c r="A4" s="84" t="s">
        <v>210</v>
      </c>
      <c r="B4" s="130" t="s">
        <v>160</v>
      </c>
      <c r="C4" s="71">
        <v>20673</v>
      </c>
      <c r="D4" s="71">
        <v>20520</v>
      </c>
      <c r="E4" s="71">
        <v>18919</v>
      </c>
      <c r="F4" s="126">
        <f t="shared" ref="F4:F67" si="0">IF(C4=0,0,E4/C4)</f>
        <v>0.915155033135007</v>
      </c>
      <c r="G4" s="126">
        <f t="shared" ref="G4:G67" si="1">IF(D4=0,0,E4/D4)</f>
        <v>0.921978557504873</v>
      </c>
      <c r="H4" s="127">
        <v>201</v>
      </c>
    </row>
    <row r="5" customFormat="1" customHeight="1" spans="1:8">
      <c r="A5" s="84" t="s">
        <v>211</v>
      </c>
      <c r="B5" s="130" t="s">
        <v>212</v>
      </c>
      <c r="C5" s="71">
        <v>1050</v>
      </c>
      <c r="D5" s="71">
        <v>1145</v>
      </c>
      <c r="E5" s="71">
        <v>1021</v>
      </c>
      <c r="F5" s="126">
        <f t="shared" si="0"/>
        <v>0.972380952380952</v>
      </c>
      <c r="G5" s="126">
        <f t="shared" si="1"/>
        <v>0.891703056768559</v>
      </c>
      <c r="H5" s="127">
        <v>20101</v>
      </c>
    </row>
    <row r="6" customFormat="1" customHeight="1" spans="1:8">
      <c r="A6" s="101"/>
      <c r="B6" s="130" t="s">
        <v>213</v>
      </c>
      <c r="C6" s="71">
        <v>801</v>
      </c>
      <c r="D6" s="71">
        <v>804</v>
      </c>
      <c r="E6" s="71">
        <v>784</v>
      </c>
      <c r="F6" s="126">
        <f t="shared" si="0"/>
        <v>0.978776529338327</v>
      </c>
      <c r="G6" s="126">
        <f t="shared" si="1"/>
        <v>0.975124378109453</v>
      </c>
      <c r="H6" s="127">
        <v>2010101</v>
      </c>
    </row>
    <row r="7" customFormat="1" customHeight="1" spans="1:8">
      <c r="A7" s="101"/>
      <c r="B7" s="130" t="s">
        <v>214</v>
      </c>
      <c r="C7" s="71"/>
      <c r="D7" s="71">
        <v>0</v>
      </c>
      <c r="E7" s="71">
        <v>0</v>
      </c>
      <c r="F7" s="126">
        <f t="shared" si="0"/>
        <v>0</v>
      </c>
      <c r="G7" s="126">
        <f t="shared" si="1"/>
        <v>0</v>
      </c>
      <c r="H7" s="127">
        <v>2010102</v>
      </c>
    </row>
    <row r="8" customFormat="1" customHeight="1" spans="1:8">
      <c r="A8" s="101"/>
      <c r="B8" s="130" t="s">
        <v>215</v>
      </c>
      <c r="C8" s="71"/>
      <c r="D8" s="71">
        <v>0</v>
      </c>
      <c r="E8" s="71">
        <v>0</v>
      </c>
      <c r="F8" s="126">
        <f t="shared" si="0"/>
        <v>0</v>
      </c>
      <c r="G8" s="126">
        <f t="shared" si="1"/>
        <v>0</v>
      </c>
      <c r="H8" s="127">
        <v>2010103</v>
      </c>
    </row>
    <row r="9" customFormat="1" customHeight="1" spans="1:8">
      <c r="A9" s="101"/>
      <c r="B9" s="130" t="s">
        <v>216</v>
      </c>
      <c r="C9" s="71">
        <v>101</v>
      </c>
      <c r="D9" s="71">
        <v>210</v>
      </c>
      <c r="E9" s="71">
        <v>92</v>
      </c>
      <c r="F9" s="126">
        <f t="shared" si="0"/>
        <v>0.910891089108911</v>
      </c>
      <c r="G9" s="126">
        <f t="shared" si="1"/>
        <v>0.438095238095238</v>
      </c>
      <c r="H9" s="127">
        <v>2010104</v>
      </c>
    </row>
    <row r="10" customFormat="1" customHeight="1" spans="1:8">
      <c r="A10" s="101"/>
      <c r="B10" s="130" t="s">
        <v>217</v>
      </c>
      <c r="C10" s="71"/>
      <c r="D10" s="71">
        <v>0</v>
      </c>
      <c r="E10" s="71">
        <v>0</v>
      </c>
      <c r="F10" s="126">
        <f t="shared" si="0"/>
        <v>0</v>
      </c>
      <c r="G10" s="126">
        <f t="shared" si="1"/>
        <v>0</v>
      </c>
      <c r="H10" s="127">
        <v>2010105</v>
      </c>
    </row>
    <row r="11" customFormat="1" customHeight="1" spans="1:8">
      <c r="A11" s="101"/>
      <c r="B11" s="130" t="s">
        <v>218</v>
      </c>
      <c r="C11" s="71"/>
      <c r="D11" s="71">
        <v>0</v>
      </c>
      <c r="E11" s="71">
        <v>0</v>
      </c>
      <c r="F11" s="126">
        <f t="shared" si="0"/>
        <v>0</v>
      </c>
      <c r="G11" s="126">
        <f t="shared" si="1"/>
        <v>0</v>
      </c>
      <c r="H11" s="127">
        <v>2010106</v>
      </c>
    </row>
    <row r="12" customFormat="1" customHeight="1" spans="1:8">
      <c r="A12" s="101"/>
      <c r="B12" s="130" t="s">
        <v>219</v>
      </c>
      <c r="C12" s="71">
        <v>35</v>
      </c>
      <c r="D12" s="71">
        <v>34</v>
      </c>
      <c r="E12" s="71">
        <v>33</v>
      </c>
      <c r="F12" s="126">
        <f t="shared" si="0"/>
        <v>0.942857142857143</v>
      </c>
      <c r="G12" s="126">
        <f t="shared" si="1"/>
        <v>0.970588235294118</v>
      </c>
      <c r="H12" s="127">
        <v>2010107</v>
      </c>
    </row>
    <row r="13" customFormat="1" customHeight="1" spans="1:8">
      <c r="A13" s="101"/>
      <c r="B13" s="130" t="s">
        <v>220</v>
      </c>
      <c r="C13" s="71">
        <v>86</v>
      </c>
      <c r="D13" s="71">
        <v>68</v>
      </c>
      <c r="E13" s="71">
        <v>85</v>
      </c>
      <c r="F13" s="126">
        <f t="shared" si="0"/>
        <v>0.988372093023256</v>
      </c>
      <c r="G13" s="126">
        <f t="shared" si="1"/>
        <v>1.25</v>
      </c>
      <c r="H13" s="127">
        <v>2010108</v>
      </c>
    </row>
    <row r="14" customFormat="1" customHeight="1" spans="1:8">
      <c r="A14" s="101"/>
      <c r="B14" s="130" t="s">
        <v>221</v>
      </c>
      <c r="C14" s="71"/>
      <c r="D14" s="71">
        <v>0</v>
      </c>
      <c r="E14" s="71">
        <v>0</v>
      </c>
      <c r="F14" s="126">
        <f t="shared" si="0"/>
        <v>0</v>
      </c>
      <c r="G14" s="126">
        <f t="shared" si="1"/>
        <v>0</v>
      </c>
      <c r="H14" s="127">
        <v>2010109</v>
      </c>
    </row>
    <row r="15" customFormat="1" customHeight="1" spans="1:8">
      <c r="A15" s="101"/>
      <c r="B15" s="130" t="s">
        <v>222</v>
      </c>
      <c r="C15" s="71"/>
      <c r="D15" s="71">
        <v>0</v>
      </c>
      <c r="E15" s="71">
        <v>0</v>
      </c>
      <c r="F15" s="126">
        <f t="shared" si="0"/>
        <v>0</v>
      </c>
      <c r="G15" s="126">
        <f t="shared" si="1"/>
        <v>0</v>
      </c>
      <c r="H15" s="127">
        <v>2010150</v>
      </c>
    </row>
    <row r="16" customFormat="1" customHeight="1" spans="1:8">
      <c r="A16" s="101"/>
      <c r="B16" s="130" t="s">
        <v>223</v>
      </c>
      <c r="C16" s="71">
        <v>27</v>
      </c>
      <c r="D16" s="71">
        <v>29</v>
      </c>
      <c r="E16" s="71">
        <v>27</v>
      </c>
      <c r="F16" s="126">
        <f t="shared" si="0"/>
        <v>1</v>
      </c>
      <c r="G16" s="126">
        <f t="shared" si="1"/>
        <v>0.931034482758621</v>
      </c>
      <c r="H16" s="127">
        <v>2010199</v>
      </c>
    </row>
    <row r="17" customFormat="1" customHeight="1" spans="1:8">
      <c r="A17" s="101"/>
      <c r="B17" s="130" t="s">
        <v>224</v>
      </c>
      <c r="C17" s="71">
        <v>774</v>
      </c>
      <c r="D17" s="71">
        <v>798</v>
      </c>
      <c r="E17" s="71">
        <v>728</v>
      </c>
      <c r="F17" s="126">
        <f t="shared" si="0"/>
        <v>0.940568475452196</v>
      </c>
      <c r="G17" s="126">
        <f t="shared" si="1"/>
        <v>0.912280701754386</v>
      </c>
      <c r="H17" s="127">
        <v>20102</v>
      </c>
    </row>
    <row r="18" customFormat="1" customHeight="1" spans="1:8">
      <c r="A18" s="101"/>
      <c r="B18" s="130" t="s">
        <v>213</v>
      </c>
      <c r="C18" s="71">
        <v>659</v>
      </c>
      <c r="D18" s="71">
        <v>659</v>
      </c>
      <c r="E18" s="71">
        <v>644</v>
      </c>
      <c r="F18" s="126">
        <f t="shared" si="0"/>
        <v>0.977238239757208</v>
      </c>
      <c r="G18" s="126">
        <f t="shared" si="1"/>
        <v>0.977238239757208</v>
      </c>
      <c r="H18" s="127">
        <v>2010201</v>
      </c>
    </row>
    <row r="19" customFormat="1" customHeight="1" spans="1:8">
      <c r="A19" s="101"/>
      <c r="B19" s="130" t="s">
        <v>214</v>
      </c>
      <c r="C19" s="71"/>
      <c r="D19" s="71">
        <v>0</v>
      </c>
      <c r="E19" s="71">
        <v>0</v>
      </c>
      <c r="F19" s="126">
        <f t="shared" si="0"/>
        <v>0</v>
      </c>
      <c r="G19" s="126">
        <f t="shared" si="1"/>
        <v>0</v>
      </c>
      <c r="H19" s="127">
        <v>2010202</v>
      </c>
    </row>
    <row r="20" customFormat="1" customHeight="1" spans="1:8">
      <c r="A20" s="101"/>
      <c r="B20" s="130" t="s">
        <v>215</v>
      </c>
      <c r="C20" s="71"/>
      <c r="D20" s="71">
        <v>0</v>
      </c>
      <c r="E20" s="71">
        <v>0</v>
      </c>
      <c r="F20" s="126">
        <f t="shared" si="0"/>
        <v>0</v>
      </c>
      <c r="G20" s="126">
        <f t="shared" si="1"/>
        <v>0</v>
      </c>
      <c r="H20" s="127">
        <v>2010203</v>
      </c>
    </row>
    <row r="21" customFormat="1" customHeight="1" spans="1:8">
      <c r="A21" s="101"/>
      <c r="B21" s="130" t="s">
        <v>225</v>
      </c>
      <c r="C21" s="71">
        <v>35</v>
      </c>
      <c r="D21" s="71">
        <v>18</v>
      </c>
      <c r="E21" s="71">
        <v>35</v>
      </c>
      <c r="F21" s="126">
        <f t="shared" si="0"/>
        <v>1</v>
      </c>
      <c r="G21" s="126">
        <f t="shared" si="1"/>
        <v>1.94444444444444</v>
      </c>
      <c r="H21" s="127">
        <v>2010204</v>
      </c>
    </row>
    <row r="22" customFormat="1" customHeight="1" spans="1:8">
      <c r="A22" s="101"/>
      <c r="B22" s="130" t="s">
        <v>226</v>
      </c>
      <c r="C22" s="71">
        <v>4</v>
      </c>
      <c r="D22" s="71">
        <v>22</v>
      </c>
      <c r="E22" s="71">
        <v>5</v>
      </c>
      <c r="F22" s="126">
        <f t="shared" si="0"/>
        <v>1.25</v>
      </c>
      <c r="G22" s="126">
        <f t="shared" si="1"/>
        <v>0.227272727272727</v>
      </c>
      <c r="H22" s="127">
        <v>2010205</v>
      </c>
    </row>
    <row r="23" customFormat="1" customHeight="1" spans="1:8">
      <c r="A23" s="101"/>
      <c r="B23" s="130" t="s">
        <v>227</v>
      </c>
      <c r="C23" s="71"/>
      <c r="D23" s="71">
        <v>0</v>
      </c>
      <c r="E23" s="71">
        <v>0</v>
      </c>
      <c r="F23" s="126">
        <f t="shared" si="0"/>
        <v>0</v>
      </c>
      <c r="G23" s="126">
        <f t="shared" si="1"/>
        <v>0</v>
      </c>
      <c r="H23" s="127">
        <v>2010206</v>
      </c>
    </row>
    <row r="24" customFormat="1" customHeight="1" spans="1:8">
      <c r="A24" s="101"/>
      <c r="B24" s="130" t="s">
        <v>222</v>
      </c>
      <c r="C24" s="71"/>
      <c r="D24" s="71">
        <v>0</v>
      </c>
      <c r="E24" s="71">
        <v>0</v>
      </c>
      <c r="F24" s="126">
        <f t="shared" si="0"/>
        <v>0</v>
      </c>
      <c r="G24" s="126">
        <f t="shared" si="1"/>
        <v>0</v>
      </c>
      <c r="H24" s="127">
        <v>2010250</v>
      </c>
    </row>
    <row r="25" customFormat="1" customHeight="1" spans="1:8">
      <c r="A25" s="101"/>
      <c r="B25" s="130" t="s">
        <v>228</v>
      </c>
      <c r="C25" s="71">
        <v>76</v>
      </c>
      <c r="D25" s="71">
        <v>99</v>
      </c>
      <c r="E25" s="71">
        <v>44</v>
      </c>
      <c r="F25" s="126">
        <f t="shared" si="0"/>
        <v>0.578947368421053</v>
      </c>
      <c r="G25" s="126">
        <f t="shared" si="1"/>
        <v>0.444444444444444</v>
      </c>
      <c r="H25" s="127">
        <v>2010299</v>
      </c>
    </row>
    <row r="26" customFormat="1" customHeight="1" spans="1:8">
      <c r="A26" s="101"/>
      <c r="B26" s="130" t="s">
        <v>229</v>
      </c>
      <c r="C26" s="71">
        <v>5519</v>
      </c>
      <c r="D26" s="71">
        <v>5500</v>
      </c>
      <c r="E26" s="71">
        <v>5333</v>
      </c>
      <c r="F26" s="126">
        <f t="shared" si="0"/>
        <v>0.966298242435224</v>
      </c>
      <c r="G26" s="126">
        <f t="shared" si="1"/>
        <v>0.969636363636364</v>
      </c>
      <c r="H26" s="127">
        <v>20103</v>
      </c>
    </row>
    <row r="27" customFormat="1" customHeight="1" spans="1:8">
      <c r="A27" s="101"/>
      <c r="B27" s="130" t="s">
        <v>213</v>
      </c>
      <c r="C27" s="158">
        <v>4379</v>
      </c>
      <c r="D27" s="71">
        <v>4493</v>
      </c>
      <c r="E27" s="71">
        <v>4242</v>
      </c>
      <c r="F27" s="126">
        <f t="shared" si="0"/>
        <v>0.96871431833752</v>
      </c>
      <c r="G27" s="126">
        <f t="shared" si="1"/>
        <v>0.944135321611395</v>
      </c>
      <c r="H27" s="127">
        <v>2010301</v>
      </c>
    </row>
    <row r="28" customFormat="1" customHeight="1" spans="1:8">
      <c r="A28" s="101"/>
      <c r="B28" s="130" t="s">
        <v>214</v>
      </c>
      <c r="C28" s="158"/>
      <c r="D28" s="71">
        <v>0</v>
      </c>
      <c r="E28" s="71">
        <v>0</v>
      </c>
      <c r="F28" s="126">
        <f t="shared" si="0"/>
        <v>0</v>
      </c>
      <c r="G28" s="126">
        <f t="shared" si="1"/>
        <v>0</v>
      </c>
      <c r="H28" s="127">
        <v>2010302</v>
      </c>
    </row>
    <row r="29" customFormat="1" customHeight="1" spans="1:8">
      <c r="A29" s="101"/>
      <c r="B29" s="130" t="s">
        <v>215</v>
      </c>
      <c r="C29" s="158">
        <v>439</v>
      </c>
      <c r="D29" s="71">
        <v>525</v>
      </c>
      <c r="E29" s="71">
        <v>388</v>
      </c>
      <c r="F29" s="126">
        <f t="shared" si="0"/>
        <v>0.883826879271071</v>
      </c>
      <c r="G29" s="126">
        <f t="shared" si="1"/>
        <v>0.739047619047619</v>
      </c>
      <c r="H29" s="127">
        <v>2010303</v>
      </c>
    </row>
    <row r="30" customFormat="1" customHeight="1" spans="1:8">
      <c r="A30" s="101"/>
      <c r="B30" s="130" t="s">
        <v>230</v>
      </c>
      <c r="C30" s="158"/>
      <c r="D30" s="71">
        <v>0</v>
      </c>
      <c r="E30" s="71">
        <v>0</v>
      </c>
      <c r="F30" s="126">
        <f t="shared" si="0"/>
        <v>0</v>
      </c>
      <c r="G30" s="126">
        <f t="shared" si="1"/>
        <v>0</v>
      </c>
      <c r="H30" s="127">
        <v>2010304</v>
      </c>
    </row>
    <row r="31" customFormat="1" customHeight="1" spans="1:8">
      <c r="A31" s="101"/>
      <c r="B31" s="130" t="s">
        <v>231</v>
      </c>
      <c r="C31" s="158"/>
      <c r="D31" s="71">
        <v>0</v>
      </c>
      <c r="E31" s="71">
        <v>0</v>
      </c>
      <c r="F31" s="126">
        <f t="shared" si="0"/>
        <v>0</v>
      </c>
      <c r="G31" s="126">
        <f t="shared" si="1"/>
        <v>0</v>
      </c>
      <c r="H31" s="127">
        <v>2010305</v>
      </c>
    </row>
    <row r="32" customFormat="1" customHeight="1" spans="1:8">
      <c r="A32" s="101"/>
      <c r="B32" s="130" t="s">
        <v>232</v>
      </c>
      <c r="C32" s="158"/>
      <c r="D32" s="71">
        <v>0</v>
      </c>
      <c r="E32" s="71">
        <v>0</v>
      </c>
      <c r="F32" s="126">
        <f t="shared" si="0"/>
        <v>0</v>
      </c>
      <c r="G32" s="126">
        <f t="shared" si="1"/>
        <v>0</v>
      </c>
      <c r="H32" s="127">
        <v>2010306</v>
      </c>
    </row>
    <row r="33" customFormat="1" customHeight="1" spans="1:8">
      <c r="A33" s="101"/>
      <c r="B33" s="130" t="s">
        <v>233</v>
      </c>
      <c r="C33" s="158">
        <v>29</v>
      </c>
      <c r="D33" s="71">
        <v>14</v>
      </c>
      <c r="E33" s="71">
        <v>44</v>
      </c>
      <c r="F33" s="126">
        <f t="shared" si="0"/>
        <v>1.51724137931034</v>
      </c>
      <c r="G33" s="126">
        <f t="shared" si="1"/>
        <v>3.14285714285714</v>
      </c>
      <c r="H33" s="127">
        <v>2010308</v>
      </c>
    </row>
    <row r="34" customFormat="1" customHeight="1" spans="1:8">
      <c r="A34" s="101"/>
      <c r="B34" s="130" t="s">
        <v>234</v>
      </c>
      <c r="C34" s="158"/>
      <c r="D34" s="71">
        <v>0</v>
      </c>
      <c r="E34" s="71">
        <v>0</v>
      </c>
      <c r="F34" s="126">
        <f t="shared" si="0"/>
        <v>0</v>
      </c>
      <c r="G34" s="126">
        <f t="shared" si="1"/>
        <v>0</v>
      </c>
      <c r="H34" s="127">
        <v>2010309</v>
      </c>
    </row>
    <row r="35" customFormat="1" customHeight="1" spans="1:8">
      <c r="A35" s="101"/>
      <c r="B35" s="130" t="s">
        <v>222</v>
      </c>
      <c r="C35" s="158">
        <v>124</v>
      </c>
      <c r="D35" s="71">
        <v>116</v>
      </c>
      <c r="E35" s="71">
        <v>122</v>
      </c>
      <c r="F35" s="126">
        <f t="shared" si="0"/>
        <v>0.983870967741935</v>
      </c>
      <c r="G35" s="126">
        <f t="shared" si="1"/>
        <v>1.05172413793103</v>
      </c>
      <c r="H35" s="127">
        <v>2010350</v>
      </c>
    </row>
    <row r="36" customFormat="1" customHeight="1" spans="1:8">
      <c r="A36" s="101"/>
      <c r="B36" s="130" t="s">
        <v>235</v>
      </c>
      <c r="C36" s="158">
        <v>548</v>
      </c>
      <c r="D36" s="71">
        <v>352</v>
      </c>
      <c r="E36" s="71">
        <v>537</v>
      </c>
      <c r="F36" s="126">
        <f t="shared" si="0"/>
        <v>0.97992700729927</v>
      </c>
      <c r="G36" s="126">
        <f t="shared" si="1"/>
        <v>1.52556818181818</v>
      </c>
      <c r="H36" s="127">
        <v>2010399</v>
      </c>
    </row>
    <row r="37" customFormat="1" customHeight="1" spans="1:8">
      <c r="A37" s="101"/>
      <c r="B37" s="130" t="s">
        <v>236</v>
      </c>
      <c r="C37" s="71">
        <v>481</v>
      </c>
      <c r="D37" s="71">
        <v>582</v>
      </c>
      <c r="E37" s="71">
        <v>542</v>
      </c>
      <c r="F37" s="126">
        <f t="shared" si="0"/>
        <v>1.12681912681913</v>
      </c>
      <c r="G37" s="126">
        <f t="shared" si="1"/>
        <v>0.93127147766323</v>
      </c>
      <c r="H37" s="127">
        <v>20104</v>
      </c>
    </row>
    <row r="38" customFormat="1" customHeight="1" spans="1:8">
      <c r="A38" s="101"/>
      <c r="B38" s="130" t="s">
        <v>213</v>
      </c>
      <c r="C38" s="158">
        <v>453</v>
      </c>
      <c r="D38" s="71">
        <v>435</v>
      </c>
      <c r="E38" s="71">
        <v>485</v>
      </c>
      <c r="F38" s="126">
        <f t="shared" si="0"/>
        <v>1.07064017660044</v>
      </c>
      <c r="G38" s="126">
        <f t="shared" si="1"/>
        <v>1.11494252873563</v>
      </c>
      <c r="H38" s="127">
        <v>2010401</v>
      </c>
    </row>
    <row r="39" customFormat="1" customHeight="1" spans="1:8">
      <c r="A39" s="101"/>
      <c r="B39" s="130" t="s">
        <v>214</v>
      </c>
      <c r="C39" s="158"/>
      <c r="D39" s="71">
        <v>0</v>
      </c>
      <c r="E39" s="71">
        <v>0</v>
      </c>
      <c r="F39" s="126">
        <f t="shared" si="0"/>
        <v>0</v>
      </c>
      <c r="G39" s="126">
        <f t="shared" si="1"/>
        <v>0</v>
      </c>
      <c r="H39" s="127">
        <v>2010402</v>
      </c>
    </row>
    <row r="40" customFormat="1" customHeight="1" spans="1:8">
      <c r="A40" s="101"/>
      <c r="B40" s="130" t="s">
        <v>215</v>
      </c>
      <c r="C40" s="158"/>
      <c r="D40" s="71">
        <v>0</v>
      </c>
      <c r="E40" s="71">
        <v>0</v>
      </c>
      <c r="F40" s="126">
        <f t="shared" si="0"/>
        <v>0</v>
      </c>
      <c r="G40" s="126">
        <f t="shared" si="1"/>
        <v>0</v>
      </c>
      <c r="H40" s="127">
        <v>2010403</v>
      </c>
    </row>
    <row r="41" customFormat="1" customHeight="1" spans="1:8">
      <c r="A41" s="101"/>
      <c r="B41" s="130" t="s">
        <v>237</v>
      </c>
      <c r="C41" s="158"/>
      <c r="D41" s="71">
        <v>0</v>
      </c>
      <c r="E41" s="71">
        <v>0</v>
      </c>
      <c r="F41" s="126">
        <f t="shared" si="0"/>
        <v>0</v>
      </c>
      <c r="G41" s="126">
        <f t="shared" si="1"/>
        <v>0</v>
      </c>
      <c r="H41" s="127">
        <v>2010404</v>
      </c>
    </row>
    <row r="42" customFormat="1" customHeight="1" spans="1:8">
      <c r="A42" s="101"/>
      <c r="B42" s="130" t="s">
        <v>238</v>
      </c>
      <c r="C42" s="158"/>
      <c r="D42" s="71">
        <v>5</v>
      </c>
      <c r="E42" s="71">
        <v>0</v>
      </c>
      <c r="F42" s="126">
        <f t="shared" si="0"/>
        <v>0</v>
      </c>
      <c r="G42" s="126">
        <f t="shared" si="1"/>
        <v>0</v>
      </c>
      <c r="H42" s="127">
        <v>2010405</v>
      </c>
    </row>
    <row r="43" customFormat="1" customHeight="1" spans="1:8">
      <c r="A43" s="101"/>
      <c r="B43" s="130" t="s">
        <v>239</v>
      </c>
      <c r="C43" s="158"/>
      <c r="D43" s="71">
        <v>0</v>
      </c>
      <c r="E43" s="71">
        <v>0</v>
      </c>
      <c r="F43" s="126">
        <f t="shared" si="0"/>
        <v>0</v>
      </c>
      <c r="G43" s="126">
        <f t="shared" si="1"/>
        <v>0</v>
      </c>
      <c r="H43" s="127">
        <v>2010406</v>
      </c>
    </row>
    <row r="44" customFormat="1" customHeight="1" spans="1:8">
      <c r="A44" s="101"/>
      <c r="B44" s="130" t="s">
        <v>240</v>
      </c>
      <c r="C44" s="158"/>
      <c r="D44" s="71">
        <v>0</v>
      </c>
      <c r="E44" s="71">
        <v>0</v>
      </c>
      <c r="F44" s="126">
        <f t="shared" si="0"/>
        <v>0</v>
      </c>
      <c r="G44" s="126">
        <f t="shared" si="1"/>
        <v>0</v>
      </c>
      <c r="H44" s="127">
        <v>2010407</v>
      </c>
    </row>
    <row r="45" customFormat="1" customHeight="1" spans="1:8">
      <c r="A45" s="101"/>
      <c r="B45" s="130" t="s">
        <v>241</v>
      </c>
      <c r="C45" s="158"/>
      <c r="D45" s="71">
        <v>0</v>
      </c>
      <c r="E45" s="71">
        <v>0</v>
      </c>
      <c r="F45" s="126">
        <f t="shared" si="0"/>
        <v>0</v>
      </c>
      <c r="G45" s="126">
        <f t="shared" si="1"/>
        <v>0</v>
      </c>
      <c r="H45" s="127">
        <v>2010408</v>
      </c>
    </row>
    <row r="46" customFormat="1" customHeight="1" spans="1:8">
      <c r="A46" s="101"/>
      <c r="B46" s="130" t="s">
        <v>222</v>
      </c>
      <c r="C46" s="158"/>
      <c r="D46" s="71">
        <v>0</v>
      </c>
      <c r="E46" s="71">
        <v>0</v>
      </c>
      <c r="F46" s="126">
        <f t="shared" si="0"/>
        <v>0</v>
      </c>
      <c r="G46" s="126">
        <f t="shared" si="1"/>
        <v>0</v>
      </c>
      <c r="H46" s="127">
        <v>2010450</v>
      </c>
    </row>
    <row r="47" customFormat="1" customHeight="1" spans="1:8">
      <c r="A47" s="101"/>
      <c r="B47" s="130" t="s">
        <v>242</v>
      </c>
      <c r="C47" s="158">
        <v>28</v>
      </c>
      <c r="D47" s="71">
        <v>142</v>
      </c>
      <c r="E47" s="71">
        <v>57</v>
      </c>
      <c r="F47" s="126">
        <f t="shared" si="0"/>
        <v>2.03571428571429</v>
      </c>
      <c r="G47" s="126">
        <f t="shared" si="1"/>
        <v>0.401408450704225</v>
      </c>
      <c r="H47" s="127">
        <v>2010499</v>
      </c>
    </row>
    <row r="48" customFormat="1" customHeight="1" spans="1:8">
      <c r="A48" s="101"/>
      <c r="B48" s="130" t="s">
        <v>243</v>
      </c>
      <c r="C48" s="71">
        <v>484</v>
      </c>
      <c r="D48" s="71">
        <v>437</v>
      </c>
      <c r="E48" s="71">
        <v>503</v>
      </c>
      <c r="F48" s="126">
        <f t="shared" si="0"/>
        <v>1.03925619834711</v>
      </c>
      <c r="G48" s="126">
        <f t="shared" si="1"/>
        <v>1.15102974828375</v>
      </c>
      <c r="H48" s="127">
        <v>20105</v>
      </c>
    </row>
    <row r="49" customFormat="1" customHeight="1" spans="1:8">
      <c r="A49" s="101"/>
      <c r="B49" s="130" t="s">
        <v>213</v>
      </c>
      <c r="C49" s="158">
        <v>345</v>
      </c>
      <c r="D49" s="71">
        <v>344</v>
      </c>
      <c r="E49" s="71">
        <v>355</v>
      </c>
      <c r="F49" s="126">
        <f t="shared" si="0"/>
        <v>1.02898550724638</v>
      </c>
      <c r="G49" s="126">
        <f t="shared" si="1"/>
        <v>1.03197674418605</v>
      </c>
      <c r="H49" s="127">
        <v>2010501</v>
      </c>
    </row>
    <row r="50" customFormat="1" customHeight="1" spans="1:8">
      <c r="A50" s="101"/>
      <c r="B50" s="130" t="s">
        <v>214</v>
      </c>
      <c r="C50" s="158"/>
      <c r="D50" s="71">
        <v>0</v>
      </c>
      <c r="E50" s="71">
        <v>0</v>
      </c>
      <c r="F50" s="126">
        <f t="shared" si="0"/>
        <v>0</v>
      </c>
      <c r="G50" s="126">
        <f t="shared" si="1"/>
        <v>0</v>
      </c>
      <c r="H50" s="127">
        <v>2010502</v>
      </c>
    </row>
    <row r="51" customFormat="1" customHeight="1" spans="1:8">
      <c r="A51" s="101"/>
      <c r="B51" s="130" t="s">
        <v>215</v>
      </c>
      <c r="C51" s="158"/>
      <c r="D51" s="71">
        <v>0</v>
      </c>
      <c r="E51" s="71">
        <v>0</v>
      </c>
      <c r="F51" s="126">
        <f t="shared" si="0"/>
        <v>0</v>
      </c>
      <c r="G51" s="126">
        <f t="shared" si="1"/>
        <v>0</v>
      </c>
      <c r="H51" s="127">
        <v>2010503</v>
      </c>
    </row>
    <row r="52" customFormat="1" customHeight="1" spans="1:8">
      <c r="A52" s="101"/>
      <c r="B52" s="130" t="s">
        <v>244</v>
      </c>
      <c r="C52" s="158"/>
      <c r="D52" s="71">
        <v>0</v>
      </c>
      <c r="E52" s="71">
        <v>0</v>
      </c>
      <c r="F52" s="126">
        <f t="shared" si="0"/>
        <v>0</v>
      </c>
      <c r="G52" s="126">
        <f t="shared" si="1"/>
        <v>0</v>
      </c>
      <c r="H52" s="127">
        <v>2010504</v>
      </c>
    </row>
    <row r="53" customFormat="1" customHeight="1" spans="1:8">
      <c r="A53" s="101"/>
      <c r="B53" s="130" t="s">
        <v>245</v>
      </c>
      <c r="C53" s="158"/>
      <c r="D53" s="71">
        <v>14</v>
      </c>
      <c r="E53" s="71">
        <v>0</v>
      </c>
      <c r="F53" s="126">
        <f t="shared" si="0"/>
        <v>0</v>
      </c>
      <c r="G53" s="126">
        <f t="shared" si="1"/>
        <v>0</v>
      </c>
      <c r="H53" s="127">
        <v>2010505</v>
      </c>
    </row>
    <row r="54" customFormat="1" customHeight="1" spans="1:8">
      <c r="A54" s="101"/>
      <c r="B54" s="130" t="s">
        <v>246</v>
      </c>
      <c r="C54" s="158"/>
      <c r="D54" s="71">
        <v>0</v>
      </c>
      <c r="E54" s="71">
        <v>0</v>
      </c>
      <c r="F54" s="126">
        <f t="shared" si="0"/>
        <v>0</v>
      </c>
      <c r="G54" s="126">
        <f t="shared" si="1"/>
        <v>0</v>
      </c>
      <c r="H54" s="127">
        <v>2010506</v>
      </c>
    </row>
    <row r="55" customFormat="1" customHeight="1" spans="1:8">
      <c r="A55" s="101"/>
      <c r="B55" s="130" t="s">
        <v>247</v>
      </c>
      <c r="C55" s="158">
        <v>51</v>
      </c>
      <c r="D55" s="71">
        <v>0</v>
      </c>
      <c r="E55" s="71">
        <v>69</v>
      </c>
      <c r="F55" s="126">
        <f t="shared" si="0"/>
        <v>1.35294117647059</v>
      </c>
      <c r="G55" s="126">
        <f t="shared" si="1"/>
        <v>0</v>
      </c>
      <c r="H55" s="127">
        <v>2010507</v>
      </c>
    </row>
    <row r="56" customFormat="1" customHeight="1" spans="1:8">
      <c r="A56" s="101"/>
      <c r="B56" s="130" t="s">
        <v>248</v>
      </c>
      <c r="C56" s="158">
        <v>78</v>
      </c>
      <c r="D56" s="71">
        <v>58</v>
      </c>
      <c r="E56" s="71">
        <v>69</v>
      </c>
      <c r="F56" s="126">
        <f t="shared" si="0"/>
        <v>0.884615384615385</v>
      </c>
      <c r="G56" s="126">
        <f t="shared" si="1"/>
        <v>1.18965517241379</v>
      </c>
      <c r="H56" s="127">
        <v>2010508</v>
      </c>
    </row>
    <row r="57" customFormat="1" customHeight="1" spans="1:8">
      <c r="A57" s="101"/>
      <c r="B57" s="130" t="s">
        <v>222</v>
      </c>
      <c r="C57" s="158"/>
      <c r="D57" s="71">
        <v>0</v>
      </c>
      <c r="E57" s="71">
        <v>0</v>
      </c>
      <c r="F57" s="126">
        <f t="shared" si="0"/>
        <v>0</v>
      </c>
      <c r="G57" s="126">
        <f t="shared" si="1"/>
        <v>0</v>
      </c>
      <c r="H57" s="127">
        <v>2010550</v>
      </c>
    </row>
    <row r="58" customFormat="1" customHeight="1" spans="1:8">
      <c r="A58" s="101"/>
      <c r="B58" s="130" t="s">
        <v>249</v>
      </c>
      <c r="C58" s="158">
        <v>10</v>
      </c>
      <c r="D58" s="71">
        <v>21</v>
      </c>
      <c r="E58" s="71">
        <v>10</v>
      </c>
      <c r="F58" s="126">
        <f t="shared" si="0"/>
        <v>1</v>
      </c>
      <c r="G58" s="126">
        <f t="shared" si="1"/>
        <v>0.476190476190476</v>
      </c>
      <c r="H58" s="127">
        <v>2010599</v>
      </c>
    </row>
    <row r="59" customFormat="1" customHeight="1" spans="1:8">
      <c r="A59" s="101"/>
      <c r="B59" s="130" t="s">
        <v>250</v>
      </c>
      <c r="C59" s="71">
        <v>1183</v>
      </c>
      <c r="D59" s="71">
        <v>1625</v>
      </c>
      <c r="E59" s="71">
        <v>1212</v>
      </c>
      <c r="F59" s="126">
        <f t="shared" si="0"/>
        <v>1.02451394759087</v>
      </c>
      <c r="G59" s="126">
        <f t="shared" si="1"/>
        <v>0.745846153846154</v>
      </c>
      <c r="H59" s="127">
        <v>20106</v>
      </c>
    </row>
    <row r="60" customFormat="1" customHeight="1" spans="1:8">
      <c r="A60" s="101"/>
      <c r="B60" s="130" t="s">
        <v>213</v>
      </c>
      <c r="C60" s="71">
        <v>948</v>
      </c>
      <c r="D60" s="71">
        <v>1068</v>
      </c>
      <c r="E60" s="71">
        <v>942</v>
      </c>
      <c r="F60" s="126">
        <f t="shared" si="0"/>
        <v>0.993670886075949</v>
      </c>
      <c r="G60" s="126">
        <f t="shared" si="1"/>
        <v>0.882022471910112</v>
      </c>
      <c r="H60" s="127">
        <v>2010601</v>
      </c>
    </row>
    <row r="61" customFormat="1" customHeight="1" spans="1:8">
      <c r="A61" s="101"/>
      <c r="B61" s="130" t="s">
        <v>214</v>
      </c>
      <c r="C61" s="71">
        <v>3</v>
      </c>
      <c r="D61" s="71">
        <v>3</v>
      </c>
      <c r="E61" s="71">
        <v>0</v>
      </c>
      <c r="F61" s="126">
        <f t="shared" si="0"/>
        <v>0</v>
      </c>
      <c r="G61" s="126">
        <f t="shared" si="1"/>
        <v>0</v>
      </c>
      <c r="H61" s="127">
        <v>2010602</v>
      </c>
    </row>
    <row r="62" customFormat="1" customHeight="1" spans="1:8">
      <c r="A62" s="101"/>
      <c r="B62" s="130" t="s">
        <v>215</v>
      </c>
      <c r="C62" s="71"/>
      <c r="D62" s="71">
        <v>0</v>
      </c>
      <c r="E62" s="71">
        <v>0</v>
      </c>
      <c r="F62" s="126">
        <f t="shared" si="0"/>
        <v>0</v>
      </c>
      <c r="G62" s="126">
        <f t="shared" si="1"/>
        <v>0</v>
      </c>
      <c r="H62" s="127">
        <v>2010603</v>
      </c>
    </row>
    <row r="63" customFormat="1" customHeight="1" spans="1:8">
      <c r="A63" s="101"/>
      <c r="B63" s="130" t="s">
        <v>251</v>
      </c>
      <c r="C63" s="71"/>
      <c r="D63" s="71">
        <v>0</v>
      </c>
      <c r="E63" s="71">
        <v>0</v>
      </c>
      <c r="F63" s="126">
        <f t="shared" si="0"/>
        <v>0</v>
      </c>
      <c r="G63" s="126">
        <f t="shared" si="1"/>
        <v>0</v>
      </c>
      <c r="H63" s="127">
        <v>2010604</v>
      </c>
    </row>
    <row r="64" customFormat="1" customHeight="1" spans="1:8">
      <c r="A64" s="101"/>
      <c r="B64" s="130" t="s">
        <v>252</v>
      </c>
      <c r="C64" s="71"/>
      <c r="D64" s="71">
        <v>0</v>
      </c>
      <c r="E64" s="71">
        <v>0</v>
      </c>
      <c r="F64" s="126">
        <f t="shared" si="0"/>
        <v>0</v>
      </c>
      <c r="G64" s="126">
        <f t="shared" si="1"/>
        <v>0</v>
      </c>
      <c r="H64" s="127">
        <v>2010605</v>
      </c>
    </row>
    <row r="65" customFormat="1" customHeight="1" spans="1:8">
      <c r="A65" s="101"/>
      <c r="B65" s="130" t="s">
        <v>253</v>
      </c>
      <c r="C65" s="71"/>
      <c r="D65" s="71">
        <v>0</v>
      </c>
      <c r="E65" s="71">
        <v>0</v>
      </c>
      <c r="F65" s="126">
        <f t="shared" si="0"/>
        <v>0</v>
      </c>
      <c r="G65" s="126">
        <f t="shared" si="1"/>
        <v>0</v>
      </c>
      <c r="H65" s="127">
        <v>2010606</v>
      </c>
    </row>
    <row r="66" customFormat="1" customHeight="1" spans="1:8">
      <c r="A66" s="101"/>
      <c r="B66" s="130" t="s">
        <v>254</v>
      </c>
      <c r="C66" s="71">
        <v>150</v>
      </c>
      <c r="D66" s="71">
        <v>160</v>
      </c>
      <c r="E66" s="71">
        <v>150</v>
      </c>
      <c r="F66" s="126">
        <f t="shared" si="0"/>
        <v>1</v>
      </c>
      <c r="G66" s="126">
        <f t="shared" si="1"/>
        <v>0.9375</v>
      </c>
      <c r="H66" s="127">
        <v>2010607</v>
      </c>
    </row>
    <row r="67" customFormat="1" customHeight="1" spans="1:8">
      <c r="A67" s="101"/>
      <c r="B67" s="130" t="s">
        <v>255</v>
      </c>
      <c r="C67" s="71"/>
      <c r="D67" s="71">
        <v>0</v>
      </c>
      <c r="E67" s="71">
        <v>0</v>
      </c>
      <c r="F67" s="126">
        <f t="shared" si="0"/>
        <v>0</v>
      </c>
      <c r="G67" s="126">
        <f t="shared" si="1"/>
        <v>0</v>
      </c>
      <c r="H67" s="127">
        <v>2010608</v>
      </c>
    </row>
    <row r="68" customFormat="1" customHeight="1" spans="1:8">
      <c r="A68" s="101"/>
      <c r="B68" s="130" t="s">
        <v>222</v>
      </c>
      <c r="C68" s="71"/>
      <c r="D68" s="71">
        <v>0</v>
      </c>
      <c r="E68" s="71">
        <v>0</v>
      </c>
      <c r="F68" s="126">
        <f t="shared" ref="F68:F131" si="2">IF(C68=0,0,E68/C68)</f>
        <v>0</v>
      </c>
      <c r="G68" s="126">
        <f t="shared" ref="G68:G131" si="3">IF(D68=0,0,E68/D68)</f>
        <v>0</v>
      </c>
      <c r="H68" s="127">
        <v>2010650</v>
      </c>
    </row>
    <row r="69" customFormat="1" customHeight="1" spans="1:8">
      <c r="A69" s="101"/>
      <c r="B69" s="130" t="s">
        <v>256</v>
      </c>
      <c r="C69" s="71">
        <v>82</v>
      </c>
      <c r="D69" s="71">
        <v>394</v>
      </c>
      <c r="E69" s="71">
        <v>120</v>
      </c>
      <c r="F69" s="126">
        <f t="shared" si="2"/>
        <v>1.46341463414634</v>
      </c>
      <c r="G69" s="126">
        <f t="shared" si="3"/>
        <v>0.304568527918782</v>
      </c>
      <c r="H69" s="127">
        <v>2010699</v>
      </c>
    </row>
    <row r="70" customFormat="1" customHeight="1" spans="1:8">
      <c r="A70" s="101"/>
      <c r="B70" s="130" t="s">
        <v>257</v>
      </c>
      <c r="C70" s="71">
        <v>0</v>
      </c>
      <c r="D70" s="71">
        <v>200</v>
      </c>
      <c r="E70" s="71">
        <v>0</v>
      </c>
      <c r="F70" s="126">
        <f t="shared" si="2"/>
        <v>0</v>
      </c>
      <c r="G70" s="126">
        <f t="shared" si="3"/>
        <v>0</v>
      </c>
      <c r="H70" s="127">
        <v>20107</v>
      </c>
    </row>
    <row r="71" customFormat="1" customHeight="1" spans="1:8">
      <c r="A71" s="101"/>
      <c r="B71" s="130" t="s">
        <v>213</v>
      </c>
      <c r="C71" s="71">
        <v>0</v>
      </c>
      <c r="D71" s="71">
        <v>0</v>
      </c>
      <c r="E71" s="71">
        <v>0</v>
      </c>
      <c r="F71" s="126">
        <f t="shared" si="2"/>
        <v>0</v>
      </c>
      <c r="G71" s="126">
        <f t="shared" si="3"/>
        <v>0</v>
      </c>
      <c r="H71" s="127">
        <v>2010701</v>
      </c>
    </row>
    <row r="72" customFormat="1" customHeight="1" spans="1:8">
      <c r="A72" s="101"/>
      <c r="B72" s="130" t="s">
        <v>214</v>
      </c>
      <c r="C72" s="71">
        <v>0</v>
      </c>
      <c r="D72" s="71">
        <v>0</v>
      </c>
      <c r="E72" s="71">
        <v>0</v>
      </c>
      <c r="F72" s="126">
        <f t="shared" si="2"/>
        <v>0</v>
      </c>
      <c r="G72" s="126">
        <f t="shared" si="3"/>
        <v>0</v>
      </c>
      <c r="H72" s="127">
        <v>2010702</v>
      </c>
    </row>
    <row r="73" customFormat="1" customHeight="1" spans="1:8">
      <c r="A73" s="101"/>
      <c r="B73" s="130" t="s">
        <v>215</v>
      </c>
      <c r="C73" s="71">
        <v>0</v>
      </c>
      <c r="D73" s="71">
        <v>0</v>
      </c>
      <c r="E73" s="71">
        <v>0</v>
      </c>
      <c r="F73" s="126">
        <f t="shared" si="2"/>
        <v>0</v>
      </c>
      <c r="G73" s="126">
        <f t="shared" si="3"/>
        <v>0</v>
      </c>
      <c r="H73" s="127">
        <v>2010703</v>
      </c>
    </row>
    <row r="74" customFormat="1" customHeight="1" spans="1:8">
      <c r="A74" s="101"/>
      <c r="B74" s="130" t="s">
        <v>254</v>
      </c>
      <c r="C74" s="71">
        <v>0</v>
      </c>
      <c r="D74" s="71">
        <v>0</v>
      </c>
      <c r="E74" s="71">
        <v>0</v>
      </c>
      <c r="F74" s="126">
        <f t="shared" si="2"/>
        <v>0</v>
      </c>
      <c r="G74" s="126">
        <f t="shared" si="3"/>
        <v>0</v>
      </c>
      <c r="H74" s="127">
        <v>2010709</v>
      </c>
    </row>
    <row r="75" customFormat="1" customHeight="1" spans="1:8">
      <c r="A75" s="101"/>
      <c r="B75" s="130" t="s">
        <v>258</v>
      </c>
      <c r="C75" s="71">
        <v>0</v>
      </c>
      <c r="D75" s="71">
        <v>0</v>
      </c>
      <c r="E75" s="71">
        <v>0</v>
      </c>
      <c r="F75" s="126">
        <f t="shared" si="2"/>
        <v>0</v>
      </c>
      <c r="G75" s="126">
        <f t="shared" si="3"/>
        <v>0</v>
      </c>
      <c r="H75" s="127">
        <v>2010710</v>
      </c>
    </row>
    <row r="76" customFormat="1" customHeight="1" spans="1:8">
      <c r="A76" s="101"/>
      <c r="B76" s="130" t="s">
        <v>222</v>
      </c>
      <c r="C76" s="71">
        <v>0</v>
      </c>
      <c r="D76" s="71">
        <v>0</v>
      </c>
      <c r="E76" s="71">
        <v>0</v>
      </c>
      <c r="F76" s="126">
        <f t="shared" si="2"/>
        <v>0</v>
      </c>
      <c r="G76" s="126">
        <f t="shared" si="3"/>
        <v>0</v>
      </c>
      <c r="H76" s="127">
        <v>2010750</v>
      </c>
    </row>
    <row r="77" customFormat="1" customHeight="1" spans="1:8">
      <c r="A77" s="101"/>
      <c r="B77" s="130" t="s">
        <v>259</v>
      </c>
      <c r="C77" s="71">
        <v>0</v>
      </c>
      <c r="D77" s="71">
        <v>200</v>
      </c>
      <c r="E77" s="71">
        <v>0</v>
      </c>
      <c r="F77" s="126">
        <f t="shared" si="2"/>
        <v>0</v>
      </c>
      <c r="G77" s="126">
        <f t="shared" si="3"/>
        <v>0</v>
      </c>
      <c r="H77" s="127">
        <v>2010799</v>
      </c>
    </row>
    <row r="78" customFormat="1" customHeight="1" spans="1:8">
      <c r="A78" s="101"/>
      <c r="B78" s="130" t="s">
        <v>260</v>
      </c>
      <c r="C78" s="71">
        <v>45</v>
      </c>
      <c r="D78" s="71">
        <v>55</v>
      </c>
      <c r="E78" s="71">
        <v>45</v>
      </c>
      <c r="F78" s="126">
        <f t="shared" si="2"/>
        <v>1</v>
      </c>
      <c r="G78" s="126">
        <f t="shared" si="3"/>
        <v>0.818181818181818</v>
      </c>
      <c r="H78" s="127">
        <v>20108</v>
      </c>
    </row>
    <row r="79" customFormat="1" customHeight="1" spans="1:8">
      <c r="A79" s="101"/>
      <c r="B79" s="130" t="s">
        <v>213</v>
      </c>
      <c r="C79" s="71">
        <v>40</v>
      </c>
      <c r="D79" s="71">
        <v>40</v>
      </c>
      <c r="E79" s="71">
        <v>40</v>
      </c>
      <c r="F79" s="126">
        <f t="shared" si="2"/>
        <v>1</v>
      </c>
      <c r="G79" s="126">
        <f t="shared" si="3"/>
        <v>1</v>
      </c>
      <c r="H79" s="127">
        <v>2010801</v>
      </c>
    </row>
    <row r="80" customFormat="1" customHeight="1" spans="1:8">
      <c r="A80" s="101"/>
      <c r="B80" s="130" t="s">
        <v>214</v>
      </c>
      <c r="C80" s="71"/>
      <c r="D80" s="71">
        <v>0</v>
      </c>
      <c r="E80" s="71">
        <v>0</v>
      </c>
      <c r="F80" s="126">
        <f t="shared" si="2"/>
        <v>0</v>
      </c>
      <c r="G80" s="126">
        <f t="shared" si="3"/>
        <v>0</v>
      </c>
      <c r="H80" s="127">
        <v>2010802</v>
      </c>
    </row>
    <row r="81" customFormat="1" customHeight="1" spans="1:8">
      <c r="A81" s="101"/>
      <c r="B81" s="130" t="s">
        <v>215</v>
      </c>
      <c r="C81" s="71"/>
      <c r="D81" s="71">
        <v>0</v>
      </c>
      <c r="E81" s="71">
        <v>0</v>
      </c>
      <c r="F81" s="126">
        <f t="shared" si="2"/>
        <v>0</v>
      </c>
      <c r="G81" s="126">
        <f t="shared" si="3"/>
        <v>0</v>
      </c>
      <c r="H81" s="127">
        <v>2010803</v>
      </c>
    </row>
    <row r="82" customFormat="1" customHeight="1" spans="1:8">
      <c r="A82" s="101"/>
      <c r="B82" s="130" t="s">
        <v>261</v>
      </c>
      <c r="C82" s="71"/>
      <c r="D82" s="71">
        <v>0</v>
      </c>
      <c r="E82" s="71">
        <v>0</v>
      </c>
      <c r="F82" s="126">
        <f t="shared" si="2"/>
        <v>0</v>
      </c>
      <c r="G82" s="126">
        <f t="shared" si="3"/>
        <v>0</v>
      </c>
      <c r="H82" s="127">
        <v>2010804</v>
      </c>
    </row>
    <row r="83" customFormat="1" customHeight="1" spans="1:8">
      <c r="A83" s="101"/>
      <c r="B83" s="130" t="s">
        <v>262</v>
      </c>
      <c r="C83" s="71"/>
      <c r="D83" s="71">
        <v>0</v>
      </c>
      <c r="E83" s="71">
        <v>0</v>
      </c>
      <c r="F83" s="126">
        <f t="shared" si="2"/>
        <v>0</v>
      </c>
      <c r="G83" s="126">
        <f t="shared" si="3"/>
        <v>0</v>
      </c>
      <c r="H83" s="127">
        <v>2010805</v>
      </c>
    </row>
    <row r="84" customFormat="1" customHeight="1" spans="1:8">
      <c r="A84" s="101"/>
      <c r="B84" s="130" t="s">
        <v>254</v>
      </c>
      <c r="C84" s="71"/>
      <c r="D84" s="71">
        <v>0</v>
      </c>
      <c r="E84" s="71">
        <v>0</v>
      </c>
      <c r="F84" s="126">
        <f t="shared" si="2"/>
        <v>0</v>
      </c>
      <c r="G84" s="126">
        <f t="shared" si="3"/>
        <v>0</v>
      </c>
      <c r="H84" s="127">
        <v>2010806</v>
      </c>
    </row>
    <row r="85" customFormat="1" customHeight="1" spans="1:8">
      <c r="A85" s="101"/>
      <c r="B85" s="130" t="s">
        <v>222</v>
      </c>
      <c r="C85" s="71"/>
      <c r="D85" s="71">
        <v>0</v>
      </c>
      <c r="E85" s="71">
        <v>0</v>
      </c>
      <c r="F85" s="126">
        <f t="shared" si="2"/>
        <v>0</v>
      </c>
      <c r="G85" s="126">
        <f t="shared" si="3"/>
        <v>0</v>
      </c>
      <c r="H85" s="127">
        <v>2010850</v>
      </c>
    </row>
    <row r="86" customFormat="1" customHeight="1" spans="1:8">
      <c r="A86" s="101"/>
      <c r="B86" s="130" t="s">
        <v>263</v>
      </c>
      <c r="C86" s="71">
        <v>5</v>
      </c>
      <c r="D86" s="71">
        <v>15</v>
      </c>
      <c r="E86" s="71">
        <v>5</v>
      </c>
      <c r="F86" s="126">
        <f t="shared" si="2"/>
        <v>1</v>
      </c>
      <c r="G86" s="126">
        <f t="shared" si="3"/>
        <v>0.333333333333333</v>
      </c>
      <c r="H86" s="127">
        <v>2010899</v>
      </c>
    </row>
    <row r="87" customFormat="1" customHeight="1" spans="1:8">
      <c r="A87" s="101"/>
      <c r="B87" s="130" t="s">
        <v>264</v>
      </c>
      <c r="C87" s="71">
        <v>0</v>
      </c>
      <c r="D87" s="71">
        <v>0</v>
      </c>
      <c r="E87" s="71">
        <v>0</v>
      </c>
      <c r="F87" s="126">
        <f t="shared" si="2"/>
        <v>0</v>
      </c>
      <c r="G87" s="126">
        <f t="shared" si="3"/>
        <v>0</v>
      </c>
      <c r="H87" s="127">
        <v>20109</v>
      </c>
    </row>
    <row r="88" customFormat="1" customHeight="1" spans="1:8">
      <c r="A88" s="101"/>
      <c r="B88" s="130" t="s">
        <v>213</v>
      </c>
      <c r="C88" s="71">
        <v>0</v>
      </c>
      <c r="D88" s="71">
        <v>0</v>
      </c>
      <c r="E88" s="71">
        <v>0</v>
      </c>
      <c r="F88" s="126">
        <f t="shared" si="2"/>
        <v>0</v>
      </c>
      <c r="G88" s="126">
        <f t="shared" si="3"/>
        <v>0</v>
      </c>
      <c r="H88" s="127">
        <v>2010901</v>
      </c>
    </row>
    <row r="89" customFormat="1" customHeight="1" spans="1:8">
      <c r="A89" s="101"/>
      <c r="B89" s="130" t="s">
        <v>214</v>
      </c>
      <c r="C89" s="71">
        <v>0</v>
      </c>
      <c r="D89" s="71">
        <v>0</v>
      </c>
      <c r="E89" s="71">
        <v>0</v>
      </c>
      <c r="F89" s="126">
        <f t="shared" si="2"/>
        <v>0</v>
      </c>
      <c r="G89" s="126">
        <f t="shared" si="3"/>
        <v>0</v>
      </c>
      <c r="H89" s="127">
        <v>2010902</v>
      </c>
    </row>
    <row r="90" customFormat="1" customHeight="1" spans="1:8">
      <c r="A90" s="101"/>
      <c r="B90" s="130" t="s">
        <v>215</v>
      </c>
      <c r="C90" s="71">
        <v>0</v>
      </c>
      <c r="D90" s="71">
        <v>0</v>
      </c>
      <c r="E90" s="71">
        <v>0</v>
      </c>
      <c r="F90" s="126">
        <f t="shared" si="2"/>
        <v>0</v>
      </c>
      <c r="G90" s="126">
        <f t="shared" si="3"/>
        <v>0</v>
      </c>
      <c r="H90" s="127">
        <v>2010903</v>
      </c>
    </row>
    <row r="91" customFormat="1" customHeight="1" spans="1:8">
      <c r="A91" s="101"/>
      <c r="B91" s="130" t="s">
        <v>265</v>
      </c>
      <c r="C91" s="71">
        <v>0</v>
      </c>
      <c r="D91" s="71">
        <v>0</v>
      </c>
      <c r="E91" s="71">
        <v>0</v>
      </c>
      <c r="F91" s="126">
        <f t="shared" si="2"/>
        <v>0</v>
      </c>
      <c r="G91" s="126">
        <f t="shared" si="3"/>
        <v>0</v>
      </c>
      <c r="H91" s="127">
        <v>2010905</v>
      </c>
    </row>
    <row r="92" customFormat="1" customHeight="1" spans="1:8">
      <c r="A92" s="101"/>
      <c r="B92" s="130" t="s">
        <v>266</v>
      </c>
      <c r="C92" s="71">
        <v>0</v>
      </c>
      <c r="D92" s="71">
        <v>0</v>
      </c>
      <c r="E92" s="71">
        <v>0</v>
      </c>
      <c r="F92" s="126">
        <f t="shared" si="2"/>
        <v>0</v>
      </c>
      <c r="G92" s="126">
        <f t="shared" si="3"/>
        <v>0</v>
      </c>
      <c r="H92" s="127">
        <v>2010907</v>
      </c>
    </row>
    <row r="93" customFormat="1" customHeight="1" spans="1:8">
      <c r="A93" s="101"/>
      <c r="B93" s="130" t="s">
        <v>254</v>
      </c>
      <c r="C93" s="71">
        <v>0</v>
      </c>
      <c r="D93" s="71">
        <v>0</v>
      </c>
      <c r="E93" s="71">
        <v>0</v>
      </c>
      <c r="F93" s="126">
        <f t="shared" si="2"/>
        <v>0</v>
      </c>
      <c r="G93" s="126">
        <f t="shared" si="3"/>
        <v>0</v>
      </c>
      <c r="H93" s="127">
        <v>2010908</v>
      </c>
    </row>
    <row r="94" customFormat="1" customHeight="1" spans="1:8">
      <c r="A94" s="101"/>
      <c r="B94" s="130" t="s">
        <v>267</v>
      </c>
      <c r="C94" s="71">
        <v>0</v>
      </c>
      <c r="D94" s="71">
        <v>0</v>
      </c>
      <c r="E94" s="71">
        <v>0</v>
      </c>
      <c r="F94" s="126">
        <f t="shared" si="2"/>
        <v>0</v>
      </c>
      <c r="G94" s="126">
        <f t="shared" si="3"/>
        <v>0</v>
      </c>
      <c r="H94" s="127">
        <v>2010909</v>
      </c>
    </row>
    <row r="95" customFormat="1" customHeight="1" spans="1:8">
      <c r="A95" s="101"/>
      <c r="B95" s="130" t="s">
        <v>268</v>
      </c>
      <c r="C95" s="71">
        <v>0</v>
      </c>
      <c r="D95" s="71">
        <v>0</v>
      </c>
      <c r="E95" s="71">
        <v>0</v>
      </c>
      <c r="F95" s="126">
        <f t="shared" si="2"/>
        <v>0</v>
      </c>
      <c r="G95" s="126">
        <f t="shared" si="3"/>
        <v>0</v>
      </c>
      <c r="H95" s="127">
        <v>2010910</v>
      </c>
    </row>
    <row r="96" customFormat="1" customHeight="1" spans="1:8">
      <c r="A96" s="101"/>
      <c r="B96" s="130" t="s">
        <v>269</v>
      </c>
      <c r="C96" s="71">
        <v>0</v>
      </c>
      <c r="D96" s="71">
        <v>0</v>
      </c>
      <c r="E96" s="71">
        <v>0</v>
      </c>
      <c r="F96" s="126">
        <f t="shared" si="2"/>
        <v>0</v>
      </c>
      <c r="G96" s="126">
        <f t="shared" si="3"/>
        <v>0</v>
      </c>
      <c r="H96" s="127">
        <v>2010911</v>
      </c>
    </row>
    <row r="97" customFormat="1" customHeight="1" spans="1:8">
      <c r="A97" s="101"/>
      <c r="B97" s="130" t="s">
        <v>270</v>
      </c>
      <c r="C97" s="71">
        <v>0</v>
      </c>
      <c r="D97" s="71">
        <v>0</v>
      </c>
      <c r="E97" s="71">
        <v>0</v>
      </c>
      <c r="F97" s="126">
        <f t="shared" si="2"/>
        <v>0</v>
      </c>
      <c r="G97" s="126">
        <f t="shared" si="3"/>
        <v>0</v>
      </c>
      <c r="H97" s="127">
        <v>2010912</v>
      </c>
    </row>
    <row r="98" customFormat="1" customHeight="1" spans="1:8">
      <c r="A98" s="101"/>
      <c r="B98" s="130" t="s">
        <v>222</v>
      </c>
      <c r="C98" s="71">
        <v>0</v>
      </c>
      <c r="D98" s="71">
        <v>0</v>
      </c>
      <c r="E98" s="71">
        <v>0</v>
      </c>
      <c r="F98" s="126">
        <f t="shared" si="2"/>
        <v>0</v>
      </c>
      <c r="G98" s="126">
        <f t="shared" si="3"/>
        <v>0</v>
      </c>
      <c r="H98" s="127">
        <v>2010950</v>
      </c>
    </row>
    <row r="99" customFormat="1" customHeight="1" spans="1:8">
      <c r="A99" s="101"/>
      <c r="B99" s="130" t="s">
        <v>271</v>
      </c>
      <c r="C99" s="71">
        <v>0</v>
      </c>
      <c r="D99" s="71">
        <v>0</v>
      </c>
      <c r="E99" s="71">
        <v>0</v>
      </c>
      <c r="F99" s="126">
        <f t="shared" si="2"/>
        <v>0</v>
      </c>
      <c r="G99" s="126">
        <f t="shared" si="3"/>
        <v>0</v>
      </c>
      <c r="H99" s="127">
        <v>2010999</v>
      </c>
    </row>
    <row r="100" customFormat="1" customHeight="1" spans="1:8">
      <c r="A100" s="101"/>
      <c r="B100" s="130" t="s">
        <v>272</v>
      </c>
      <c r="C100" s="71">
        <v>812</v>
      </c>
      <c r="D100" s="71">
        <v>810</v>
      </c>
      <c r="E100" s="71">
        <v>728</v>
      </c>
      <c r="F100" s="126">
        <f t="shared" si="2"/>
        <v>0.896551724137931</v>
      </c>
      <c r="G100" s="126">
        <f t="shared" si="3"/>
        <v>0.898765432098765</v>
      </c>
      <c r="H100" s="127">
        <v>20113</v>
      </c>
    </row>
    <row r="101" customFormat="1" customHeight="1" spans="1:8">
      <c r="A101" s="101"/>
      <c r="B101" s="130" t="s">
        <v>213</v>
      </c>
      <c r="C101" s="71">
        <v>760</v>
      </c>
      <c r="D101" s="71">
        <v>698</v>
      </c>
      <c r="E101" s="71">
        <v>678</v>
      </c>
      <c r="F101" s="126">
        <f t="shared" si="2"/>
        <v>0.892105263157895</v>
      </c>
      <c r="G101" s="126">
        <f t="shared" si="3"/>
        <v>0.97134670487106</v>
      </c>
      <c r="H101" s="127">
        <v>2011301</v>
      </c>
    </row>
    <row r="102" customFormat="1" customHeight="1" spans="1:8">
      <c r="A102" s="101"/>
      <c r="B102" s="130" t="s">
        <v>214</v>
      </c>
      <c r="C102" s="71"/>
      <c r="D102" s="71">
        <v>0</v>
      </c>
      <c r="E102" s="71">
        <v>0</v>
      </c>
      <c r="F102" s="126">
        <f t="shared" si="2"/>
        <v>0</v>
      </c>
      <c r="G102" s="126">
        <f t="shared" si="3"/>
        <v>0</v>
      </c>
      <c r="H102" s="127">
        <v>2011302</v>
      </c>
    </row>
    <row r="103" customFormat="1" customHeight="1" spans="1:8">
      <c r="A103" s="101"/>
      <c r="B103" s="130" t="s">
        <v>215</v>
      </c>
      <c r="C103" s="71"/>
      <c r="D103" s="71">
        <v>0</v>
      </c>
      <c r="E103" s="71">
        <v>0</v>
      </c>
      <c r="F103" s="126">
        <f t="shared" si="2"/>
        <v>0</v>
      </c>
      <c r="G103" s="126">
        <f t="shared" si="3"/>
        <v>0</v>
      </c>
      <c r="H103" s="127">
        <v>2011303</v>
      </c>
    </row>
    <row r="104" customFormat="1" customHeight="1" spans="1:8">
      <c r="A104" s="101"/>
      <c r="B104" s="130" t="s">
        <v>273</v>
      </c>
      <c r="C104" s="71"/>
      <c r="D104" s="71">
        <v>0</v>
      </c>
      <c r="E104" s="71">
        <v>0</v>
      </c>
      <c r="F104" s="126">
        <f t="shared" si="2"/>
        <v>0</v>
      </c>
      <c r="G104" s="126">
        <f t="shared" si="3"/>
        <v>0</v>
      </c>
      <c r="H104" s="127">
        <v>2011304</v>
      </c>
    </row>
    <row r="105" customFormat="1" customHeight="1" spans="1:8">
      <c r="A105" s="101"/>
      <c r="B105" s="130" t="s">
        <v>274</v>
      </c>
      <c r="C105" s="71"/>
      <c r="D105" s="71">
        <v>0</v>
      </c>
      <c r="E105" s="71">
        <v>0</v>
      </c>
      <c r="F105" s="126">
        <f t="shared" si="2"/>
        <v>0</v>
      </c>
      <c r="G105" s="126">
        <f t="shared" si="3"/>
        <v>0</v>
      </c>
      <c r="H105" s="127">
        <v>2011305</v>
      </c>
    </row>
    <row r="106" customFormat="1" customHeight="1" spans="1:8">
      <c r="A106" s="101"/>
      <c r="B106" s="130" t="s">
        <v>275</v>
      </c>
      <c r="C106" s="71"/>
      <c r="D106" s="71">
        <v>0</v>
      </c>
      <c r="E106" s="71">
        <v>0</v>
      </c>
      <c r="F106" s="126">
        <f t="shared" si="2"/>
        <v>0</v>
      </c>
      <c r="G106" s="126">
        <f t="shared" si="3"/>
        <v>0</v>
      </c>
      <c r="H106" s="127">
        <v>2011306</v>
      </c>
    </row>
    <row r="107" customFormat="1" customHeight="1" spans="1:8">
      <c r="A107" s="101"/>
      <c r="B107" s="130" t="s">
        <v>276</v>
      </c>
      <c r="C107" s="71"/>
      <c r="D107" s="71">
        <v>0</v>
      </c>
      <c r="E107" s="71">
        <v>0</v>
      </c>
      <c r="F107" s="126">
        <f t="shared" si="2"/>
        <v>0</v>
      </c>
      <c r="G107" s="126">
        <f t="shared" si="3"/>
        <v>0</v>
      </c>
      <c r="H107" s="127">
        <v>2011307</v>
      </c>
    </row>
    <row r="108" customFormat="1" customHeight="1" spans="1:8">
      <c r="A108" s="101"/>
      <c r="B108" s="130" t="s">
        <v>277</v>
      </c>
      <c r="C108" s="71"/>
      <c r="D108" s="71">
        <v>0</v>
      </c>
      <c r="E108" s="71">
        <v>0</v>
      </c>
      <c r="F108" s="126">
        <f t="shared" si="2"/>
        <v>0</v>
      </c>
      <c r="G108" s="126">
        <f t="shared" si="3"/>
        <v>0</v>
      </c>
      <c r="H108" s="127">
        <v>2011308</v>
      </c>
    </row>
    <row r="109" customFormat="1" customHeight="1" spans="1:8">
      <c r="A109" s="101"/>
      <c r="B109" s="130" t="s">
        <v>222</v>
      </c>
      <c r="C109" s="71"/>
      <c r="D109" s="71">
        <v>58</v>
      </c>
      <c r="E109" s="71">
        <v>0</v>
      </c>
      <c r="F109" s="126">
        <f t="shared" si="2"/>
        <v>0</v>
      </c>
      <c r="G109" s="126">
        <f t="shared" si="3"/>
        <v>0</v>
      </c>
      <c r="H109" s="127">
        <v>2011350</v>
      </c>
    </row>
    <row r="110" customFormat="1" customHeight="1" spans="1:8">
      <c r="A110" s="101"/>
      <c r="B110" s="130" t="s">
        <v>278</v>
      </c>
      <c r="C110" s="71">
        <v>52</v>
      </c>
      <c r="D110" s="71">
        <v>54</v>
      </c>
      <c r="E110" s="71">
        <v>50</v>
      </c>
      <c r="F110" s="126">
        <f t="shared" si="2"/>
        <v>0.961538461538462</v>
      </c>
      <c r="G110" s="126">
        <f t="shared" si="3"/>
        <v>0.925925925925926</v>
      </c>
      <c r="H110" s="127">
        <v>2011399</v>
      </c>
    </row>
    <row r="111" customFormat="1" customHeight="1" spans="1:8">
      <c r="A111" s="101"/>
      <c r="B111" s="130" t="s">
        <v>279</v>
      </c>
      <c r="C111" s="71">
        <v>0</v>
      </c>
      <c r="D111" s="71">
        <v>0</v>
      </c>
      <c r="E111" s="71">
        <v>8</v>
      </c>
      <c r="F111" s="126">
        <f t="shared" si="2"/>
        <v>0</v>
      </c>
      <c r="G111" s="126">
        <f t="shared" si="3"/>
        <v>0</v>
      </c>
      <c r="H111" s="127">
        <v>20114</v>
      </c>
    </row>
    <row r="112" customFormat="1" customHeight="1" spans="1:8">
      <c r="A112" s="101"/>
      <c r="B112" s="130" t="s">
        <v>213</v>
      </c>
      <c r="C112" s="71">
        <v>0</v>
      </c>
      <c r="D112" s="71">
        <v>0</v>
      </c>
      <c r="E112" s="71">
        <v>0</v>
      </c>
      <c r="F112" s="126">
        <f t="shared" si="2"/>
        <v>0</v>
      </c>
      <c r="G112" s="126">
        <f t="shared" si="3"/>
        <v>0</v>
      </c>
      <c r="H112" s="127">
        <v>2011401</v>
      </c>
    </row>
    <row r="113" customFormat="1" customHeight="1" spans="1:8">
      <c r="A113" s="101"/>
      <c r="B113" s="130" t="s">
        <v>214</v>
      </c>
      <c r="C113" s="71">
        <v>0</v>
      </c>
      <c r="D113" s="71">
        <v>0</v>
      </c>
      <c r="E113" s="71">
        <v>0</v>
      </c>
      <c r="F113" s="126">
        <f t="shared" si="2"/>
        <v>0</v>
      </c>
      <c r="G113" s="126">
        <f t="shared" si="3"/>
        <v>0</v>
      </c>
      <c r="H113" s="127">
        <v>2011402</v>
      </c>
    </row>
    <row r="114" customFormat="1" customHeight="1" spans="1:8">
      <c r="A114" s="101"/>
      <c r="B114" s="130" t="s">
        <v>215</v>
      </c>
      <c r="C114" s="71">
        <v>0</v>
      </c>
      <c r="D114" s="71">
        <v>0</v>
      </c>
      <c r="E114" s="71">
        <v>0</v>
      </c>
      <c r="F114" s="126">
        <f t="shared" si="2"/>
        <v>0</v>
      </c>
      <c r="G114" s="126">
        <f t="shared" si="3"/>
        <v>0</v>
      </c>
      <c r="H114" s="127">
        <v>2011403</v>
      </c>
    </row>
    <row r="115" customFormat="1" customHeight="1" spans="1:8">
      <c r="A115" s="101"/>
      <c r="B115" s="130" t="s">
        <v>280</v>
      </c>
      <c r="C115" s="71">
        <v>0</v>
      </c>
      <c r="D115" s="71">
        <v>0</v>
      </c>
      <c r="E115" s="71">
        <v>0</v>
      </c>
      <c r="F115" s="126">
        <f t="shared" si="2"/>
        <v>0</v>
      </c>
      <c r="G115" s="126">
        <f t="shared" si="3"/>
        <v>0</v>
      </c>
      <c r="H115" s="127">
        <v>2011404</v>
      </c>
    </row>
    <row r="116" customFormat="1" customHeight="1" spans="1:8">
      <c r="A116" s="101"/>
      <c r="B116" s="130" t="s">
        <v>281</v>
      </c>
      <c r="C116" s="71">
        <v>0</v>
      </c>
      <c r="D116" s="71">
        <v>0</v>
      </c>
      <c r="E116" s="71">
        <v>0</v>
      </c>
      <c r="F116" s="126">
        <f t="shared" si="2"/>
        <v>0</v>
      </c>
      <c r="G116" s="126">
        <f t="shared" si="3"/>
        <v>0</v>
      </c>
      <c r="H116" s="127">
        <v>2011405</v>
      </c>
    </row>
    <row r="117" customFormat="1" customHeight="1" spans="1:8">
      <c r="A117" s="101"/>
      <c r="B117" s="130" t="s">
        <v>282</v>
      </c>
      <c r="C117" s="71">
        <v>0</v>
      </c>
      <c r="D117" s="71">
        <v>0</v>
      </c>
      <c r="E117" s="71">
        <v>0</v>
      </c>
      <c r="F117" s="126">
        <f t="shared" si="2"/>
        <v>0</v>
      </c>
      <c r="G117" s="126">
        <f t="shared" si="3"/>
        <v>0</v>
      </c>
      <c r="H117" s="127">
        <v>2011408</v>
      </c>
    </row>
    <row r="118" customFormat="1" customHeight="1" spans="1:8">
      <c r="A118" s="101"/>
      <c r="B118" s="130" t="s">
        <v>283</v>
      </c>
      <c r="C118" s="71">
        <v>0</v>
      </c>
      <c r="D118" s="71">
        <v>0</v>
      </c>
      <c r="E118" s="71">
        <v>8</v>
      </c>
      <c r="F118" s="126">
        <f t="shared" si="2"/>
        <v>0</v>
      </c>
      <c r="G118" s="126">
        <f t="shared" si="3"/>
        <v>0</v>
      </c>
      <c r="H118" s="127">
        <v>2011409</v>
      </c>
    </row>
    <row r="119" customFormat="1" customHeight="1" spans="1:8">
      <c r="A119" s="101"/>
      <c r="B119" s="130" t="s">
        <v>284</v>
      </c>
      <c r="C119" s="71">
        <v>0</v>
      </c>
      <c r="D119" s="71">
        <v>0</v>
      </c>
      <c r="E119" s="71">
        <v>0</v>
      </c>
      <c r="F119" s="126">
        <f t="shared" si="2"/>
        <v>0</v>
      </c>
      <c r="G119" s="126">
        <f t="shared" si="3"/>
        <v>0</v>
      </c>
      <c r="H119" s="127">
        <v>2011410</v>
      </c>
    </row>
    <row r="120" customFormat="1" customHeight="1" spans="1:8">
      <c r="A120" s="101"/>
      <c r="B120" s="130" t="s">
        <v>285</v>
      </c>
      <c r="C120" s="71">
        <v>0</v>
      </c>
      <c r="D120" s="71">
        <v>0</v>
      </c>
      <c r="E120" s="71">
        <v>0</v>
      </c>
      <c r="F120" s="126">
        <f t="shared" si="2"/>
        <v>0</v>
      </c>
      <c r="G120" s="126">
        <f t="shared" si="3"/>
        <v>0</v>
      </c>
      <c r="H120" s="127">
        <v>2011411</v>
      </c>
    </row>
    <row r="121" customFormat="1" customHeight="1" spans="1:8">
      <c r="A121" s="101"/>
      <c r="B121" s="130" t="s">
        <v>222</v>
      </c>
      <c r="C121" s="71">
        <v>0</v>
      </c>
      <c r="D121" s="71">
        <v>0</v>
      </c>
      <c r="E121" s="71">
        <v>0</v>
      </c>
      <c r="F121" s="126">
        <f t="shared" si="2"/>
        <v>0</v>
      </c>
      <c r="G121" s="126">
        <f t="shared" si="3"/>
        <v>0</v>
      </c>
      <c r="H121" s="127">
        <v>2011450</v>
      </c>
    </row>
    <row r="122" customFormat="1" customHeight="1" spans="1:8">
      <c r="A122" s="101"/>
      <c r="B122" s="130" t="s">
        <v>286</v>
      </c>
      <c r="C122" s="71">
        <v>0</v>
      </c>
      <c r="D122" s="71">
        <v>0</v>
      </c>
      <c r="E122" s="71">
        <v>0</v>
      </c>
      <c r="F122" s="126">
        <f t="shared" si="2"/>
        <v>0</v>
      </c>
      <c r="G122" s="126">
        <f t="shared" si="3"/>
        <v>0</v>
      </c>
      <c r="H122" s="127">
        <v>2011499</v>
      </c>
    </row>
    <row r="123" customFormat="1" customHeight="1" spans="1:8">
      <c r="A123" s="101"/>
      <c r="B123" s="130" t="s">
        <v>287</v>
      </c>
      <c r="C123" s="71">
        <v>186</v>
      </c>
      <c r="D123" s="71">
        <v>183</v>
      </c>
      <c r="E123" s="71">
        <v>186</v>
      </c>
      <c r="F123" s="126">
        <f t="shared" si="2"/>
        <v>1</v>
      </c>
      <c r="G123" s="126">
        <f t="shared" si="3"/>
        <v>1.01639344262295</v>
      </c>
      <c r="H123" s="127">
        <v>20123</v>
      </c>
    </row>
    <row r="124" customFormat="1" customHeight="1" spans="1:8">
      <c r="A124" s="101"/>
      <c r="B124" s="130" t="s">
        <v>213</v>
      </c>
      <c r="C124" s="158">
        <v>179</v>
      </c>
      <c r="D124" s="71">
        <v>178</v>
      </c>
      <c r="E124" s="71">
        <v>180</v>
      </c>
      <c r="F124" s="126">
        <f t="shared" si="2"/>
        <v>1.00558659217877</v>
      </c>
      <c r="G124" s="126">
        <f t="shared" si="3"/>
        <v>1.01123595505618</v>
      </c>
      <c r="H124" s="127">
        <v>2012301</v>
      </c>
    </row>
    <row r="125" customFormat="1" customHeight="1" spans="1:8">
      <c r="A125" s="101"/>
      <c r="B125" s="130" t="s">
        <v>214</v>
      </c>
      <c r="C125" s="158"/>
      <c r="D125" s="71">
        <v>0</v>
      </c>
      <c r="E125" s="71">
        <v>0</v>
      </c>
      <c r="F125" s="126">
        <f t="shared" si="2"/>
        <v>0</v>
      </c>
      <c r="G125" s="126">
        <f t="shared" si="3"/>
        <v>0</v>
      </c>
      <c r="H125" s="127">
        <v>2012302</v>
      </c>
    </row>
    <row r="126" customFormat="1" customHeight="1" spans="1:8">
      <c r="A126" s="101"/>
      <c r="B126" s="130" t="s">
        <v>215</v>
      </c>
      <c r="C126" s="158"/>
      <c r="D126" s="71">
        <v>0</v>
      </c>
      <c r="E126" s="71">
        <v>0</v>
      </c>
      <c r="F126" s="126">
        <f t="shared" si="2"/>
        <v>0</v>
      </c>
      <c r="G126" s="126">
        <f t="shared" si="3"/>
        <v>0</v>
      </c>
      <c r="H126" s="127">
        <v>2012303</v>
      </c>
    </row>
    <row r="127" customFormat="1" customHeight="1" spans="1:8">
      <c r="A127" s="101"/>
      <c r="B127" s="130" t="s">
        <v>288</v>
      </c>
      <c r="C127" s="158">
        <v>7</v>
      </c>
      <c r="D127" s="71">
        <v>5</v>
      </c>
      <c r="E127" s="71">
        <v>6</v>
      </c>
      <c r="F127" s="126">
        <f t="shared" si="2"/>
        <v>0.857142857142857</v>
      </c>
      <c r="G127" s="126">
        <f t="shared" si="3"/>
        <v>1.2</v>
      </c>
      <c r="H127" s="127">
        <v>2012304</v>
      </c>
    </row>
    <row r="128" customFormat="1" customHeight="1" spans="1:8">
      <c r="A128" s="101"/>
      <c r="B128" s="130" t="s">
        <v>222</v>
      </c>
      <c r="C128" s="158"/>
      <c r="D128" s="71">
        <v>0</v>
      </c>
      <c r="E128" s="71">
        <v>0</v>
      </c>
      <c r="F128" s="126">
        <f t="shared" si="2"/>
        <v>0</v>
      </c>
      <c r="G128" s="126">
        <f t="shared" si="3"/>
        <v>0</v>
      </c>
      <c r="H128" s="127">
        <v>2012350</v>
      </c>
    </row>
    <row r="129" customFormat="1" customHeight="1" spans="1:8">
      <c r="A129" s="101"/>
      <c r="B129" s="130" t="s">
        <v>289</v>
      </c>
      <c r="C129" s="158"/>
      <c r="D129" s="71">
        <v>0</v>
      </c>
      <c r="E129" s="71">
        <v>0</v>
      </c>
      <c r="F129" s="126">
        <f t="shared" si="2"/>
        <v>0</v>
      </c>
      <c r="G129" s="126">
        <f t="shared" si="3"/>
        <v>0</v>
      </c>
      <c r="H129" s="127">
        <v>2012399</v>
      </c>
    </row>
    <row r="130" customFormat="1" customHeight="1" spans="1:8">
      <c r="A130" s="101"/>
      <c r="B130" s="130" t="s">
        <v>290</v>
      </c>
      <c r="C130" s="71">
        <v>102</v>
      </c>
      <c r="D130" s="71">
        <v>110</v>
      </c>
      <c r="E130" s="71">
        <v>123</v>
      </c>
      <c r="F130" s="126">
        <f t="shared" si="2"/>
        <v>1.20588235294118</v>
      </c>
      <c r="G130" s="126">
        <f t="shared" si="3"/>
        <v>1.11818181818182</v>
      </c>
      <c r="H130" s="127">
        <v>20126</v>
      </c>
    </row>
    <row r="131" customFormat="1" customHeight="1" spans="1:8">
      <c r="A131" s="101"/>
      <c r="B131" s="130" t="s">
        <v>213</v>
      </c>
      <c r="C131" s="71">
        <v>101</v>
      </c>
      <c r="D131" s="71">
        <v>100</v>
      </c>
      <c r="E131" s="71">
        <v>103</v>
      </c>
      <c r="F131" s="126">
        <f t="shared" si="2"/>
        <v>1.01980198019802</v>
      </c>
      <c r="G131" s="126">
        <f t="shared" si="3"/>
        <v>1.03</v>
      </c>
      <c r="H131" s="127">
        <v>2012601</v>
      </c>
    </row>
    <row r="132" customFormat="1" customHeight="1" spans="1:8">
      <c r="A132" s="101"/>
      <c r="B132" s="130" t="s">
        <v>214</v>
      </c>
      <c r="C132" s="71"/>
      <c r="D132" s="71">
        <v>0</v>
      </c>
      <c r="E132" s="71">
        <v>0</v>
      </c>
      <c r="F132" s="126">
        <f>IF(C132=0,0,E132/C132)</f>
        <v>0</v>
      </c>
      <c r="G132" s="126">
        <f>IF(D132=0,0,E132/D132)</f>
        <v>0</v>
      </c>
      <c r="H132" s="127">
        <v>2012602</v>
      </c>
    </row>
    <row r="133" customFormat="1" customHeight="1" spans="1:8">
      <c r="A133" s="101"/>
      <c r="B133" s="130" t="s">
        <v>215</v>
      </c>
      <c r="C133" s="71"/>
      <c r="D133" s="71">
        <v>0</v>
      </c>
      <c r="E133" s="71">
        <v>0</v>
      </c>
      <c r="F133" s="126">
        <f>IF(C133=0,0,E133/C133)</f>
        <v>0</v>
      </c>
      <c r="G133" s="126">
        <f>IF(D133=0,0,E133/D133)</f>
        <v>0</v>
      </c>
      <c r="H133" s="127">
        <v>2012603</v>
      </c>
    </row>
    <row r="134" customFormat="1" customHeight="1" spans="1:8">
      <c r="A134" s="101"/>
      <c r="B134" s="130" t="s">
        <v>291</v>
      </c>
      <c r="C134" s="71"/>
      <c r="D134" s="71">
        <v>0</v>
      </c>
      <c r="E134" s="71">
        <v>0</v>
      </c>
      <c r="F134" s="126">
        <f>IF(C134=0,0,E134/C134)</f>
        <v>0</v>
      </c>
      <c r="G134" s="126">
        <f>IF(D134=0,0,E134/D134)</f>
        <v>0</v>
      </c>
      <c r="H134" s="127">
        <v>2012604</v>
      </c>
    </row>
    <row r="135" customFormat="1" customHeight="1" spans="1:8">
      <c r="A135" s="101"/>
      <c r="B135" s="130" t="s">
        <v>292</v>
      </c>
      <c r="C135" s="71">
        <v>1</v>
      </c>
      <c r="D135" s="71">
        <v>10</v>
      </c>
      <c r="E135" s="71">
        <v>20</v>
      </c>
      <c r="F135" s="126">
        <f>IF(C135=0,0,E135/C135)</f>
        <v>20</v>
      </c>
      <c r="G135" s="126">
        <f>IF(D135=0,0,E135/D135)</f>
        <v>2</v>
      </c>
      <c r="H135" s="127">
        <v>2012699</v>
      </c>
    </row>
    <row r="136" customFormat="1" customHeight="1" spans="1:8">
      <c r="A136" s="101"/>
      <c r="B136" s="130" t="s">
        <v>295</v>
      </c>
      <c r="C136" s="71">
        <v>740</v>
      </c>
      <c r="D136" s="71">
        <v>698</v>
      </c>
      <c r="E136" s="71">
        <v>734</v>
      </c>
      <c r="F136" s="126">
        <f>IF(C136=0,0,E136/C136)</f>
        <v>0.991891891891892</v>
      </c>
      <c r="G136" s="126">
        <f>IF(D136=0,0,E136/D136)</f>
        <v>1.05157593123209</v>
      </c>
      <c r="H136" s="127">
        <v>20129</v>
      </c>
    </row>
    <row r="137" customFormat="1" customHeight="1" spans="1:8">
      <c r="A137" s="101"/>
      <c r="B137" s="130" t="s">
        <v>213</v>
      </c>
      <c r="C137" s="158">
        <v>506</v>
      </c>
      <c r="D137" s="71">
        <v>474</v>
      </c>
      <c r="E137" s="71">
        <v>506</v>
      </c>
      <c r="F137" s="126">
        <f>IF(C137=0,0,E137/C137)</f>
        <v>1</v>
      </c>
      <c r="G137" s="126">
        <f>IF(D137=0,0,E137/D137)</f>
        <v>1.06751054852321</v>
      </c>
      <c r="H137" s="127">
        <v>2012901</v>
      </c>
    </row>
    <row r="138" customFormat="1" customHeight="1" spans="1:8">
      <c r="A138" s="101"/>
      <c r="B138" s="130" t="s">
        <v>214</v>
      </c>
      <c r="C138" s="158">
        <v>128</v>
      </c>
      <c r="D138" s="71">
        <v>86</v>
      </c>
      <c r="E138" s="71">
        <v>73</v>
      </c>
      <c r="F138" s="126">
        <f>IF(C138=0,0,E138/C138)</f>
        <v>0.5703125</v>
      </c>
      <c r="G138" s="126">
        <f>IF(D138=0,0,E138/D138)</f>
        <v>0.848837209302326</v>
      </c>
      <c r="H138" s="127">
        <v>2012902</v>
      </c>
    </row>
    <row r="139" customFormat="1" customHeight="1" spans="1:8">
      <c r="A139" s="101"/>
      <c r="B139" s="130" t="s">
        <v>215</v>
      </c>
      <c r="C139" s="158"/>
      <c r="D139" s="71">
        <v>0</v>
      </c>
      <c r="E139" s="71">
        <v>0</v>
      </c>
      <c r="F139" s="126">
        <f>IF(C139=0,0,E139/C139)</f>
        <v>0</v>
      </c>
      <c r="G139" s="126">
        <f>IF(D139=0,0,E139/D139)</f>
        <v>0</v>
      </c>
      <c r="H139" s="127">
        <v>2012903</v>
      </c>
    </row>
    <row r="140" customFormat="1" customHeight="1" spans="1:8">
      <c r="A140" s="101"/>
      <c r="B140" s="130" t="s">
        <v>296</v>
      </c>
      <c r="C140" s="158"/>
      <c r="D140" s="71">
        <v>0</v>
      </c>
      <c r="E140" s="71">
        <v>0</v>
      </c>
      <c r="F140" s="126">
        <f>IF(C140=0,0,E140/C140)</f>
        <v>0</v>
      </c>
      <c r="G140" s="126">
        <f>IF(D140=0,0,E140/D140)</f>
        <v>0</v>
      </c>
      <c r="H140" s="127">
        <v>2012906</v>
      </c>
    </row>
    <row r="141" customFormat="1" customHeight="1" spans="1:8">
      <c r="A141" s="101"/>
      <c r="B141" s="130" t="s">
        <v>222</v>
      </c>
      <c r="C141" s="158"/>
      <c r="D141" s="71">
        <v>0</v>
      </c>
      <c r="E141" s="71">
        <v>0</v>
      </c>
      <c r="F141" s="126">
        <f>IF(C141=0,0,E141/C141)</f>
        <v>0</v>
      </c>
      <c r="G141" s="126">
        <f>IF(D141=0,0,E141/D141)</f>
        <v>0</v>
      </c>
      <c r="H141" s="127">
        <v>2012950</v>
      </c>
    </row>
    <row r="142" customFormat="1" customHeight="1" spans="1:8">
      <c r="A142" s="101"/>
      <c r="B142" s="130" t="s">
        <v>297</v>
      </c>
      <c r="C142" s="158">
        <v>106</v>
      </c>
      <c r="D142" s="71">
        <v>138</v>
      </c>
      <c r="E142" s="71">
        <v>155</v>
      </c>
      <c r="F142" s="126">
        <f>IF(C142=0,0,E142/C142)</f>
        <v>1.4622641509434</v>
      </c>
      <c r="G142" s="126">
        <f>IF(D142=0,0,E142/D142)</f>
        <v>1.1231884057971</v>
      </c>
      <c r="H142" s="127">
        <v>2012999</v>
      </c>
    </row>
    <row r="143" customFormat="1" customHeight="1" spans="1:8">
      <c r="A143" s="101"/>
      <c r="B143" s="130" t="s">
        <v>315</v>
      </c>
      <c r="C143" s="71">
        <v>0</v>
      </c>
      <c r="D143" s="71">
        <v>0</v>
      </c>
      <c r="E143" s="71">
        <v>0</v>
      </c>
      <c r="F143" s="126">
        <f>IF(C143=0,0,E143/C143)</f>
        <v>0</v>
      </c>
      <c r="G143" s="126">
        <f>IF(D143=0,0,E143/D143)</f>
        <v>0</v>
      </c>
      <c r="H143" s="127">
        <v>20137</v>
      </c>
    </row>
    <row r="144" customFormat="1" customHeight="1" spans="1:8">
      <c r="A144" s="101"/>
      <c r="B144" s="130" t="s">
        <v>213</v>
      </c>
      <c r="C144" s="71">
        <v>0</v>
      </c>
      <c r="D144" s="71">
        <v>0</v>
      </c>
      <c r="E144" s="71">
        <v>0</v>
      </c>
      <c r="F144" s="126">
        <f>IF(C144=0,0,E144/C144)</f>
        <v>0</v>
      </c>
      <c r="G144" s="126">
        <f>IF(D144=0,0,E144/D144)</f>
        <v>0</v>
      </c>
      <c r="H144" s="127">
        <v>2013701</v>
      </c>
    </row>
    <row r="145" customFormat="1" customHeight="1" spans="1:8">
      <c r="A145" s="101"/>
      <c r="B145" s="130" t="s">
        <v>214</v>
      </c>
      <c r="C145" s="71">
        <v>0</v>
      </c>
      <c r="D145" s="71">
        <v>0</v>
      </c>
      <c r="E145" s="71">
        <v>0</v>
      </c>
      <c r="F145" s="126">
        <f>IF(C145=0,0,E145/C145)</f>
        <v>0</v>
      </c>
      <c r="G145" s="126">
        <f>IF(D145=0,0,E145/D145)</f>
        <v>0</v>
      </c>
      <c r="H145" s="127">
        <v>2013702</v>
      </c>
    </row>
    <row r="146" customFormat="1" customHeight="1" spans="1:8">
      <c r="A146" s="101"/>
      <c r="B146" s="130" t="s">
        <v>215</v>
      </c>
      <c r="C146" s="71">
        <v>0</v>
      </c>
      <c r="D146" s="71">
        <v>0</v>
      </c>
      <c r="E146" s="71">
        <v>0</v>
      </c>
      <c r="F146" s="126">
        <f>IF(C146=0,0,E146/C146)</f>
        <v>0</v>
      </c>
      <c r="G146" s="126">
        <f>IF(D146=0,0,E146/D146)</f>
        <v>0</v>
      </c>
      <c r="H146" s="127">
        <v>2013703</v>
      </c>
    </row>
    <row r="147" customFormat="1" customHeight="1" spans="1:8">
      <c r="A147" s="101"/>
      <c r="B147" s="130" t="s">
        <v>316</v>
      </c>
      <c r="C147" s="71">
        <v>0</v>
      </c>
      <c r="D147" s="71">
        <v>0</v>
      </c>
      <c r="E147" s="71">
        <v>0</v>
      </c>
      <c r="F147" s="126">
        <f>IF(C147=0,0,E147/C147)</f>
        <v>0</v>
      </c>
      <c r="G147" s="126">
        <f>IF(D147=0,0,E147/D147)</f>
        <v>0</v>
      </c>
      <c r="H147" s="127">
        <v>2013704</v>
      </c>
    </row>
    <row r="148" customFormat="1" customHeight="1" spans="1:8">
      <c r="A148" s="101"/>
      <c r="B148" s="130" t="s">
        <v>222</v>
      </c>
      <c r="C148" s="71">
        <v>0</v>
      </c>
      <c r="D148" s="71">
        <v>0</v>
      </c>
      <c r="E148" s="71">
        <v>0</v>
      </c>
      <c r="F148" s="126">
        <f t="shared" ref="F148:F211" si="4">IF(C148=0,0,E148/C148)</f>
        <v>0</v>
      </c>
      <c r="G148" s="126">
        <f t="shared" ref="G148:G211" si="5">IF(D148=0,0,E148/D148)</f>
        <v>0</v>
      </c>
      <c r="H148" s="127">
        <v>2013750</v>
      </c>
    </row>
    <row r="149" customFormat="1" customHeight="1" spans="1:8">
      <c r="A149" s="101"/>
      <c r="B149" s="130" t="s">
        <v>317</v>
      </c>
      <c r="C149" s="71">
        <v>0</v>
      </c>
      <c r="D149" s="71">
        <v>0</v>
      </c>
      <c r="E149" s="71">
        <v>0</v>
      </c>
      <c r="F149" s="126">
        <f t="shared" si="4"/>
        <v>0</v>
      </c>
      <c r="G149" s="126">
        <f t="shared" si="5"/>
        <v>0</v>
      </c>
      <c r="H149" s="127">
        <v>2013799</v>
      </c>
    </row>
    <row r="150" customFormat="1" customHeight="1" spans="1:8">
      <c r="A150" s="101"/>
      <c r="B150" s="130" t="s">
        <v>318</v>
      </c>
      <c r="C150" s="71">
        <v>1079</v>
      </c>
      <c r="D150" s="71">
        <v>1176</v>
      </c>
      <c r="E150" s="71">
        <v>1061</v>
      </c>
      <c r="F150" s="126">
        <f t="shared" si="4"/>
        <v>0.983317886932345</v>
      </c>
      <c r="G150" s="126">
        <f t="shared" si="5"/>
        <v>0.902210884353742</v>
      </c>
      <c r="H150" s="127">
        <v>20138</v>
      </c>
    </row>
    <row r="151" customFormat="1" customHeight="1" spans="1:8">
      <c r="A151" s="101"/>
      <c r="B151" s="130" t="s">
        <v>213</v>
      </c>
      <c r="C151" s="71">
        <v>968</v>
      </c>
      <c r="D151" s="71">
        <v>952</v>
      </c>
      <c r="E151" s="71">
        <v>930</v>
      </c>
      <c r="F151" s="126">
        <f t="shared" si="4"/>
        <v>0.960743801652893</v>
      </c>
      <c r="G151" s="126">
        <f t="shared" si="5"/>
        <v>0.976890756302521</v>
      </c>
      <c r="H151" s="127">
        <v>2013801</v>
      </c>
    </row>
    <row r="152" customFormat="1" customHeight="1" spans="1:8">
      <c r="A152" s="101"/>
      <c r="B152" s="130" t="s">
        <v>214</v>
      </c>
      <c r="C152" s="71"/>
      <c r="D152" s="71">
        <v>0</v>
      </c>
      <c r="E152" s="71">
        <v>0</v>
      </c>
      <c r="F152" s="126">
        <f t="shared" si="4"/>
        <v>0</v>
      </c>
      <c r="G152" s="126">
        <f t="shared" si="5"/>
        <v>0</v>
      </c>
      <c r="H152" s="127">
        <v>2013802</v>
      </c>
    </row>
    <row r="153" customFormat="1" customHeight="1" spans="1:8">
      <c r="A153" s="101"/>
      <c r="B153" s="130" t="s">
        <v>215</v>
      </c>
      <c r="C153" s="71"/>
      <c r="D153" s="71">
        <v>0</v>
      </c>
      <c r="E153" s="71">
        <v>0</v>
      </c>
      <c r="F153" s="126">
        <f t="shared" si="4"/>
        <v>0</v>
      </c>
      <c r="G153" s="126">
        <f t="shared" si="5"/>
        <v>0</v>
      </c>
      <c r="H153" s="127">
        <v>2013803</v>
      </c>
    </row>
    <row r="154" customFormat="1" customHeight="1" spans="1:8">
      <c r="A154" s="101"/>
      <c r="B154" s="130" t="s">
        <v>319</v>
      </c>
      <c r="C154" s="71"/>
      <c r="D154" s="71">
        <v>3</v>
      </c>
      <c r="E154" s="71">
        <v>0</v>
      </c>
      <c r="F154" s="126">
        <f t="shared" si="4"/>
        <v>0</v>
      </c>
      <c r="G154" s="126">
        <f t="shared" si="5"/>
        <v>0</v>
      </c>
      <c r="H154" s="127">
        <v>2013804</v>
      </c>
    </row>
    <row r="155" customFormat="1" customHeight="1" spans="1:8">
      <c r="A155" s="101"/>
      <c r="B155" s="130" t="s">
        <v>320</v>
      </c>
      <c r="C155" s="71">
        <v>4</v>
      </c>
      <c r="D155" s="71">
        <v>1</v>
      </c>
      <c r="E155" s="71">
        <v>12</v>
      </c>
      <c r="F155" s="126">
        <f t="shared" si="4"/>
        <v>3</v>
      </c>
      <c r="G155" s="126">
        <f t="shared" si="5"/>
        <v>12</v>
      </c>
      <c r="H155" s="127">
        <v>2013805</v>
      </c>
    </row>
    <row r="156" customFormat="1" customHeight="1" spans="1:8">
      <c r="A156" s="101"/>
      <c r="B156" s="130" t="s">
        <v>254</v>
      </c>
      <c r="C156" s="71"/>
      <c r="D156" s="71">
        <v>0</v>
      </c>
      <c r="E156" s="71">
        <v>0</v>
      </c>
      <c r="F156" s="126">
        <f t="shared" si="4"/>
        <v>0</v>
      </c>
      <c r="G156" s="126">
        <f t="shared" si="5"/>
        <v>0</v>
      </c>
      <c r="H156" s="127">
        <v>2013808</v>
      </c>
    </row>
    <row r="157" customFormat="1" customHeight="1" spans="1:8">
      <c r="A157" s="101"/>
      <c r="B157" s="130" t="s">
        <v>321</v>
      </c>
      <c r="C157" s="71"/>
      <c r="D157" s="71">
        <v>0</v>
      </c>
      <c r="E157" s="71">
        <v>0</v>
      </c>
      <c r="F157" s="126">
        <f t="shared" si="4"/>
        <v>0</v>
      </c>
      <c r="G157" s="126">
        <f t="shared" si="5"/>
        <v>0</v>
      </c>
      <c r="H157" s="127">
        <v>2013810</v>
      </c>
    </row>
    <row r="158" customFormat="1" customHeight="1" spans="1:8">
      <c r="A158" s="101"/>
      <c r="B158" s="130" t="s">
        <v>322</v>
      </c>
      <c r="C158" s="71">
        <v>1</v>
      </c>
      <c r="D158" s="71">
        <v>1</v>
      </c>
      <c r="E158" s="71">
        <v>1</v>
      </c>
      <c r="F158" s="126">
        <f t="shared" si="4"/>
        <v>1</v>
      </c>
      <c r="G158" s="126">
        <f t="shared" si="5"/>
        <v>1</v>
      </c>
      <c r="H158" s="127">
        <v>2013812</v>
      </c>
    </row>
    <row r="159" customFormat="1" customHeight="1" spans="1:8">
      <c r="A159" s="101"/>
      <c r="B159" s="130" t="s">
        <v>323</v>
      </c>
      <c r="C159" s="71"/>
      <c r="D159" s="71">
        <v>0</v>
      </c>
      <c r="E159" s="71">
        <v>0</v>
      </c>
      <c r="F159" s="126">
        <f t="shared" si="4"/>
        <v>0</v>
      </c>
      <c r="G159" s="126">
        <f t="shared" si="5"/>
        <v>0</v>
      </c>
      <c r="H159" s="127">
        <v>2013813</v>
      </c>
    </row>
    <row r="160" customFormat="1" customHeight="1" spans="1:8">
      <c r="A160" s="101"/>
      <c r="B160" s="130" t="s">
        <v>324</v>
      </c>
      <c r="C160" s="71"/>
      <c r="D160" s="71">
        <v>0</v>
      </c>
      <c r="E160" s="71">
        <v>0</v>
      </c>
      <c r="F160" s="126">
        <f t="shared" si="4"/>
        <v>0</v>
      </c>
      <c r="G160" s="126">
        <f t="shared" si="5"/>
        <v>0</v>
      </c>
      <c r="H160" s="127">
        <v>2013814</v>
      </c>
    </row>
    <row r="161" customFormat="1" customHeight="1" spans="1:8">
      <c r="A161" s="101"/>
      <c r="B161" s="130" t="s">
        <v>325</v>
      </c>
      <c r="C161" s="71">
        <v>4</v>
      </c>
      <c r="D161" s="71">
        <v>0</v>
      </c>
      <c r="E161" s="71">
        <v>4</v>
      </c>
      <c r="F161" s="126">
        <f t="shared" si="4"/>
        <v>1</v>
      </c>
      <c r="G161" s="126">
        <f t="shared" si="5"/>
        <v>0</v>
      </c>
      <c r="H161" s="127">
        <v>2013815</v>
      </c>
    </row>
    <row r="162" customFormat="1" customHeight="1" spans="1:8">
      <c r="A162" s="101"/>
      <c r="B162" s="130" t="s">
        <v>326</v>
      </c>
      <c r="C162" s="71">
        <v>25</v>
      </c>
      <c r="D162" s="71">
        <v>32</v>
      </c>
      <c r="E162" s="71">
        <v>9</v>
      </c>
      <c r="F162" s="126">
        <f t="shared" si="4"/>
        <v>0.36</v>
      </c>
      <c r="G162" s="126">
        <f t="shared" si="5"/>
        <v>0.28125</v>
      </c>
      <c r="H162" s="127">
        <v>2013816</v>
      </c>
    </row>
    <row r="163" customFormat="1" customHeight="1" spans="1:8">
      <c r="A163" s="101"/>
      <c r="B163" s="130" t="s">
        <v>222</v>
      </c>
      <c r="C163" s="71"/>
      <c r="D163" s="71">
        <v>0</v>
      </c>
      <c r="E163" s="71">
        <v>0</v>
      </c>
      <c r="F163" s="126">
        <f t="shared" si="4"/>
        <v>0</v>
      </c>
      <c r="G163" s="126">
        <f t="shared" si="5"/>
        <v>0</v>
      </c>
      <c r="H163" s="127">
        <v>2013850</v>
      </c>
    </row>
    <row r="164" customFormat="1" customHeight="1" spans="1:8">
      <c r="A164" s="101"/>
      <c r="B164" s="130" t="s">
        <v>327</v>
      </c>
      <c r="C164" s="71">
        <v>77</v>
      </c>
      <c r="D164" s="71">
        <v>187</v>
      </c>
      <c r="E164" s="71">
        <v>105</v>
      </c>
      <c r="F164" s="126">
        <f t="shared" si="4"/>
        <v>1.36363636363636</v>
      </c>
      <c r="G164" s="126">
        <f t="shared" si="5"/>
        <v>0.561497326203209</v>
      </c>
      <c r="H164" s="127">
        <v>2013899</v>
      </c>
    </row>
    <row r="165" customFormat="1" customHeight="1" spans="1:8">
      <c r="A165" s="101"/>
      <c r="B165" s="130" t="s">
        <v>328</v>
      </c>
      <c r="C165" s="71">
        <v>2496</v>
      </c>
      <c r="D165" s="71">
        <v>1432</v>
      </c>
      <c r="E165" s="71">
        <v>1313</v>
      </c>
      <c r="F165" s="126">
        <f t="shared" si="4"/>
        <v>0.526041666666667</v>
      </c>
      <c r="G165" s="126">
        <f t="shared" si="5"/>
        <v>0.916899441340782</v>
      </c>
      <c r="H165" s="127">
        <v>20199</v>
      </c>
    </row>
    <row r="166" customFormat="1" customHeight="1" spans="1:8">
      <c r="A166" s="101"/>
      <c r="B166" s="130" t="s">
        <v>329</v>
      </c>
      <c r="C166" s="71">
        <v>0</v>
      </c>
      <c r="D166" s="71">
        <v>0</v>
      </c>
      <c r="E166" s="71">
        <v>2</v>
      </c>
      <c r="F166" s="126">
        <f t="shared" si="4"/>
        <v>0</v>
      </c>
      <c r="G166" s="126">
        <f t="shared" si="5"/>
        <v>0</v>
      </c>
      <c r="H166" s="127">
        <v>2019901</v>
      </c>
    </row>
    <row r="167" customFormat="1" customHeight="1" spans="1:8">
      <c r="A167" s="101"/>
      <c r="B167" s="130" t="s">
        <v>330</v>
      </c>
      <c r="C167" s="71">
        <v>2496</v>
      </c>
      <c r="D167" s="71">
        <v>1432</v>
      </c>
      <c r="E167" s="71">
        <v>1311</v>
      </c>
      <c r="F167" s="126">
        <f t="shared" si="4"/>
        <v>0.525240384615385</v>
      </c>
      <c r="G167" s="126">
        <f t="shared" si="5"/>
        <v>0.915502793296089</v>
      </c>
      <c r="H167" s="127">
        <v>2019999</v>
      </c>
    </row>
    <row r="168" customFormat="1" customHeight="1" spans="1:8">
      <c r="A168" s="84" t="s">
        <v>331</v>
      </c>
      <c r="B168" s="130" t="s">
        <v>161</v>
      </c>
      <c r="C168" s="71">
        <v>0</v>
      </c>
      <c r="D168" s="71">
        <v>0</v>
      </c>
      <c r="E168" s="71">
        <v>0</v>
      </c>
      <c r="F168" s="126">
        <f t="shared" si="4"/>
        <v>0</v>
      </c>
      <c r="G168" s="126">
        <f t="shared" si="5"/>
        <v>0</v>
      </c>
      <c r="H168" s="127">
        <v>202</v>
      </c>
    </row>
    <row r="169" customFormat="1" customHeight="1" spans="1:8">
      <c r="A169" s="84" t="s">
        <v>332</v>
      </c>
      <c r="B169" s="130" t="s">
        <v>162</v>
      </c>
      <c r="C169" s="71">
        <v>80</v>
      </c>
      <c r="D169" s="71">
        <v>182</v>
      </c>
      <c r="E169" s="71">
        <v>222</v>
      </c>
      <c r="F169" s="126">
        <f t="shared" si="4"/>
        <v>2.775</v>
      </c>
      <c r="G169" s="126">
        <f t="shared" si="5"/>
        <v>1.21978021978022</v>
      </c>
      <c r="H169" s="127">
        <v>203</v>
      </c>
    </row>
    <row r="170" customFormat="1" customHeight="1" spans="1:8">
      <c r="A170" s="84" t="s">
        <v>333</v>
      </c>
      <c r="B170" s="130" t="s">
        <v>163</v>
      </c>
      <c r="C170" s="71">
        <v>14136</v>
      </c>
      <c r="D170" s="71">
        <v>14099</v>
      </c>
      <c r="E170" s="71">
        <v>11860</v>
      </c>
      <c r="F170" s="126">
        <f t="shared" si="4"/>
        <v>0.838992642897566</v>
      </c>
      <c r="G170" s="126">
        <f t="shared" si="5"/>
        <v>0.841194410951131</v>
      </c>
      <c r="H170" s="127">
        <v>204</v>
      </c>
    </row>
    <row r="171" customFormat="1" customHeight="1" spans="1:8">
      <c r="A171" s="84" t="s">
        <v>211</v>
      </c>
      <c r="B171" s="130" t="s">
        <v>334</v>
      </c>
      <c r="C171" s="71">
        <v>0</v>
      </c>
      <c r="D171" s="71">
        <v>13</v>
      </c>
      <c r="E171" s="71">
        <v>10</v>
      </c>
      <c r="F171" s="126">
        <f t="shared" si="4"/>
        <v>0</v>
      </c>
      <c r="G171" s="126">
        <f t="shared" si="5"/>
        <v>0.769230769230769</v>
      </c>
      <c r="H171" s="127">
        <v>20401</v>
      </c>
    </row>
    <row r="172" customFormat="1" customHeight="1" spans="1:8">
      <c r="A172" s="101"/>
      <c r="B172" s="130" t="s">
        <v>335</v>
      </c>
      <c r="C172" s="71">
        <v>13100</v>
      </c>
      <c r="D172" s="71">
        <v>12995</v>
      </c>
      <c r="E172" s="71">
        <v>10937</v>
      </c>
      <c r="F172" s="126">
        <f t="shared" si="4"/>
        <v>0.834885496183206</v>
      </c>
      <c r="G172" s="126">
        <f t="shared" si="5"/>
        <v>0.841631396691035</v>
      </c>
      <c r="H172" s="127">
        <v>20402</v>
      </c>
    </row>
    <row r="173" customFormat="1" customHeight="1" spans="1:8">
      <c r="A173" s="101"/>
      <c r="B173" s="130" t="s">
        <v>336</v>
      </c>
      <c r="C173" s="71">
        <v>26</v>
      </c>
      <c r="D173" s="71">
        <v>26</v>
      </c>
      <c r="E173" s="71">
        <v>25</v>
      </c>
      <c r="F173" s="126">
        <f t="shared" si="4"/>
        <v>0.961538461538462</v>
      </c>
      <c r="G173" s="126">
        <f t="shared" si="5"/>
        <v>0.961538461538462</v>
      </c>
      <c r="H173" s="127">
        <v>20404</v>
      </c>
    </row>
    <row r="174" customFormat="1" customHeight="1" spans="1:8">
      <c r="A174" s="101"/>
      <c r="B174" s="130" t="s">
        <v>337</v>
      </c>
      <c r="C174" s="71">
        <v>51</v>
      </c>
      <c r="D174" s="71">
        <v>51</v>
      </c>
      <c r="E174" s="71">
        <v>50</v>
      </c>
      <c r="F174" s="126">
        <f t="shared" si="4"/>
        <v>0.980392156862745</v>
      </c>
      <c r="G174" s="126">
        <f t="shared" si="5"/>
        <v>0.980392156862745</v>
      </c>
      <c r="H174" s="127">
        <v>20405</v>
      </c>
    </row>
    <row r="175" customFormat="1" customHeight="1" spans="1:8">
      <c r="A175" s="101"/>
      <c r="B175" s="130" t="s">
        <v>338</v>
      </c>
      <c r="C175" s="71">
        <v>925</v>
      </c>
      <c r="D175" s="71">
        <v>980</v>
      </c>
      <c r="E175" s="71">
        <v>833</v>
      </c>
      <c r="F175" s="126">
        <f t="shared" si="4"/>
        <v>0.900540540540541</v>
      </c>
      <c r="G175" s="126">
        <f t="shared" si="5"/>
        <v>0.85</v>
      </c>
      <c r="H175" s="127">
        <v>20406</v>
      </c>
    </row>
    <row r="176" customFormat="1" customHeight="1" spans="1:8">
      <c r="A176" s="101"/>
      <c r="B176" s="130" t="s">
        <v>339</v>
      </c>
      <c r="C176" s="71">
        <v>0</v>
      </c>
      <c r="D176" s="71">
        <v>0</v>
      </c>
      <c r="E176" s="71">
        <v>0</v>
      </c>
      <c r="F176" s="126">
        <f t="shared" si="4"/>
        <v>0</v>
      </c>
      <c r="G176" s="126">
        <f t="shared" si="5"/>
        <v>0</v>
      </c>
      <c r="H176" s="127">
        <v>20407</v>
      </c>
    </row>
    <row r="177" customFormat="1" customHeight="1" spans="1:8">
      <c r="A177" s="101"/>
      <c r="B177" s="130" t="s">
        <v>340</v>
      </c>
      <c r="C177" s="71">
        <v>0</v>
      </c>
      <c r="D177" s="71">
        <v>0</v>
      </c>
      <c r="E177" s="71">
        <v>0</v>
      </c>
      <c r="F177" s="126">
        <f t="shared" si="4"/>
        <v>0</v>
      </c>
      <c r="G177" s="126">
        <f t="shared" si="5"/>
        <v>0</v>
      </c>
      <c r="H177" s="127">
        <v>20408</v>
      </c>
    </row>
    <row r="178" customFormat="1" customHeight="1" spans="1:8">
      <c r="A178" s="101"/>
      <c r="B178" s="130" t="s">
        <v>341</v>
      </c>
      <c r="C178" s="71">
        <v>0</v>
      </c>
      <c r="D178" s="71">
        <v>0</v>
      </c>
      <c r="E178" s="71">
        <v>0</v>
      </c>
      <c r="F178" s="126">
        <f t="shared" si="4"/>
        <v>0</v>
      </c>
      <c r="G178" s="126">
        <f t="shared" si="5"/>
        <v>0</v>
      </c>
      <c r="H178" s="127">
        <v>20410</v>
      </c>
    </row>
    <row r="179" customFormat="1" customHeight="1" spans="1:8">
      <c r="A179" s="101"/>
      <c r="B179" s="130" t="s">
        <v>342</v>
      </c>
      <c r="C179" s="71">
        <v>0</v>
      </c>
      <c r="D179" s="71">
        <v>34</v>
      </c>
      <c r="E179" s="71">
        <v>5</v>
      </c>
      <c r="F179" s="126">
        <f t="shared" si="4"/>
        <v>0</v>
      </c>
      <c r="G179" s="126">
        <f t="shared" si="5"/>
        <v>0.147058823529412</v>
      </c>
      <c r="H179" s="127">
        <v>20499</v>
      </c>
    </row>
    <row r="180" customFormat="1" customHeight="1" spans="1:8">
      <c r="A180" s="84" t="s">
        <v>343</v>
      </c>
      <c r="B180" s="130" t="s">
        <v>164</v>
      </c>
      <c r="C180" s="71">
        <v>62747</v>
      </c>
      <c r="D180" s="71">
        <v>65482</v>
      </c>
      <c r="E180" s="71">
        <v>61433</v>
      </c>
      <c r="F180" s="126">
        <f t="shared" si="4"/>
        <v>0.979058759781344</v>
      </c>
      <c r="G180" s="126">
        <f t="shared" si="5"/>
        <v>0.938166213615956</v>
      </c>
      <c r="H180" s="127">
        <v>205</v>
      </c>
    </row>
    <row r="181" customFormat="1" customHeight="1" spans="1:8">
      <c r="A181" s="101"/>
      <c r="B181" s="130" t="s">
        <v>344</v>
      </c>
      <c r="C181" s="71">
        <v>880</v>
      </c>
      <c r="D181" s="71">
        <v>1668</v>
      </c>
      <c r="E181" s="71">
        <v>854</v>
      </c>
      <c r="F181" s="126">
        <f t="shared" si="4"/>
        <v>0.970454545454545</v>
      </c>
      <c r="G181" s="126">
        <f t="shared" si="5"/>
        <v>0.511990407673861</v>
      </c>
      <c r="H181" s="127">
        <v>20501</v>
      </c>
    </row>
    <row r="182" customFormat="1" customHeight="1" spans="1:8">
      <c r="A182" s="101"/>
      <c r="B182" s="130" t="s">
        <v>213</v>
      </c>
      <c r="C182" s="71">
        <v>787</v>
      </c>
      <c r="D182" s="71">
        <v>1577</v>
      </c>
      <c r="E182" s="71">
        <v>769</v>
      </c>
      <c r="F182" s="126">
        <f t="shared" si="4"/>
        <v>0.97712833545108</v>
      </c>
      <c r="G182" s="126">
        <f t="shared" si="5"/>
        <v>0.487634749524413</v>
      </c>
      <c r="H182" s="127">
        <v>2050101</v>
      </c>
    </row>
    <row r="183" customFormat="1" customHeight="1" spans="1:8">
      <c r="A183" s="101"/>
      <c r="B183" s="130" t="s">
        <v>214</v>
      </c>
      <c r="C183" s="71"/>
      <c r="D183" s="71">
        <v>0</v>
      </c>
      <c r="E183" s="71">
        <v>0</v>
      </c>
      <c r="F183" s="126">
        <f t="shared" si="4"/>
        <v>0</v>
      </c>
      <c r="G183" s="126">
        <f t="shared" si="5"/>
        <v>0</v>
      </c>
      <c r="H183" s="127">
        <v>2050102</v>
      </c>
    </row>
    <row r="184" customFormat="1" customHeight="1" spans="1:8">
      <c r="A184" s="101"/>
      <c r="B184" s="130" t="s">
        <v>215</v>
      </c>
      <c r="C184" s="71"/>
      <c r="D184" s="71">
        <v>0</v>
      </c>
      <c r="E184" s="71">
        <v>0</v>
      </c>
      <c r="F184" s="126">
        <f t="shared" si="4"/>
        <v>0</v>
      </c>
      <c r="G184" s="126">
        <f t="shared" si="5"/>
        <v>0</v>
      </c>
      <c r="H184" s="127">
        <v>2050103</v>
      </c>
    </row>
    <row r="185" customFormat="1" customHeight="1" spans="1:8">
      <c r="A185" s="101"/>
      <c r="B185" s="130" t="s">
        <v>345</v>
      </c>
      <c r="C185" s="71">
        <v>93</v>
      </c>
      <c r="D185" s="71">
        <v>91</v>
      </c>
      <c r="E185" s="71">
        <v>85</v>
      </c>
      <c r="F185" s="126">
        <f t="shared" si="4"/>
        <v>0.913978494623656</v>
      </c>
      <c r="G185" s="126">
        <f t="shared" si="5"/>
        <v>0.934065934065934</v>
      </c>
      <c r="H185" s="127">
        <v>2050199</v>
      </c>
    </row>
    <row r="186" customFormat="1" customHeight="1" spans="1:8">
      <c r="A186" s="101"/>
      <c r="B186" s="130" t="s">
        <v>346</v>
      </c>
      <c r="C186" s="71">
        <v>60388</v>
      </c>
      <c r="D186" s="71">
        <v>49283</v>
      </c>
      <c r="E186" s="71">
        <v>57839</v>
      </c>
      <c r="F186" s="126">
        <f t="shared" si="4"/>
        <v>0.957789627078227</v>
      </c>
      <c r="G186" s="126">
        <f t="shared" si="5"/>
        <v>1.17360956110626</v>
      </c>
      <c r="H186" s="127">
        <v>20502</v>
      </c>
    </row>
    <row r="187" customFormat="1" customHeight="1" spans="1:8">
      <c r="A187" s="101"/>
      <c r="B187" s="130" t="s">
        <v>347</v>
      </c>
      <c r="C187" s="71">
        <v>4668</v>
      </c>
      <c r="D187" s="71">
        <v>3280</v>
      </c>
      <c r="E187" s="71">
        <v>3874</v>
      </c>
      <c r="F187" s="126">
        <f t="shared" si="4"/>
        <v>0.829905741216795</v>
      </c>
      <c r="G187" s="126">
        <f t="shared" si="5"/>
        <v>1.18109756097561</v>
      </c>
      <c r="H187" s="127">
        <v>2050201</v>
      </c>
    </row>
    <row r="188" customFormat="1" customHeight="1" spans="1:8">
      <c r="A188" s="101"/>
      <c r="B188" s="130" t="s">
        <v>348</v>
      </c>
      <c r="C188" s="71">
        <v>31318</v>
      </c>
      <c r="D188" s="71">
        <v>27015</v>
      </c>
      <c r="E188" s="71">
        <v>29533</v>
      </c>
      <c r="F188" s="126">
        <f t="shared" si="4"/>
        <v>0.943004023245418</v>
      </c>
      <c r="G188" s="126">
        <f t="shared" si="5"/>
        <v>1.09320747732741</v>
      </c>
      <c r="H188" s="127">
        <v>2050202</v>
      </c>
    </row>
    <row r="189" customFormat="1" customHeight="1" spans="1:8">
      <c r="A189" s="101"/>
      <c r="B189" s="130" t="s">
        <v>349</v>
      </c>
      <c r="C189" s="71">
        <v>15048</v>
      </c>
      <c r="D189" s="71">
        <v>12640</v>
      </c>
      <c r="E189" s="71">
        <v>12745</v>
      </c>
      <c r="F189" s="126">
        <f t="shared" si="4"/>
        <v>0.846956406166932</v>
      </c>
      <c r="G189" s="126">
        <f t="shared" si="5"/>
        <v>1.00830696202532</v>
      </c>
      <c r="H189" s="127">
        <v>2050203</v>
      </c>
    </row>
    <row r="190" customFormat="1" customHeight="1" spans="1:8">
      <c r="A190" s="101"/>
      <c r="B190" s="130" t="s">
        <v>350</v>
      </c>
      <c r="C190" s="71">
        <v>7268</v>
      </c>
      <c r="D190" s="71">
        <v>6152</v>
      </c>
      <c r="E190" s="71">
        <v>10716</v>
      </c>
      <c r="F190" s="126">
        <f t="shared" si="4"/>
        <v>1.47440836543753</v>
      </c>
      <c r="G190" s="126">
        <f t="shared" si="5"/>
        <v>1.74187256176853</v>
      </c>
      <c r="H190" s="127">
        <v>2050204</v>
      </c>
    </row>
    <row r="191" customFormat="1" customHeight="1" spans="1:8">
      <c r="A191" s="101"/>
      <c r="B191" s="130" t="s">
        <v>351</v>
      </c>
      <c r="C191" s="71">
        <v>35</v>
      </c>
      <c r="D191" s="71">
        <v>31</v>
      </c>
      <c r="E191" s="71">
        <v>19</v>
      </c>
      <c r="F191" s="126">
        <f t="shared" si="4"/>
        <v>0.542857142857143</v>
      </c>
      <c r="G191" s="126">
        <f t="shared" si="5"/>
        <v>0.612903225806452</v>
      </c>
      <c r="H191" s="127">
        <v>2050205</v>
      </c>
    </row>
    <row r="192" customFormat="1" customHeight="1" spans="1:8">
      <c r="A192" s="101"/>
      <c r="B192" s="130" t="s">
        <v>352</v>
      </c>
      <c r="C192" s="71">
        <v>2051</v>
      </c>
      <c r="D192" s="71">
        <v>165</v>
      </c>
      <c r="E192" s="71">
        <v>952</v>
      </c>
      <c r="F192" s="126">
        <f t="shared" si="4"/>
        <v>0.464163822525597</v>
      </c>
      <c r="G192" s="126">
        <f t="shared" si="5"/>
        <v>5.76969696969697</v>
      </c>
      <c r="H192" s="127">
        <v>2050299</v>
      </c>
    </row>
    <row r="193" customFormat="1" customHeight="1" spans="1:8">
      <c r="A193" s="101"/>
      <c r="B193" s="130" t="s">
        <v>353</v>
      </c>
      <c r="C193" s="71">
        <v>483</v>
      </c>
      <c r="D193" s="71">
        <v>12973</v>
      </c>
      <c r="E193" s="71">
        <v>422</v>
      </c>
      <c r="F193" s="126">
        <f t="shared" si="4"/>
        <v>0.873706004140787</v>
      </c>
      <c r="G193" s="126">
        <f t="shared" si="5"/>
        <v>0.0325290988977106</v>
      </c>
      <c r="H193" s="127">
        <v>20503</v>
      </c>
    </row>
    <row r="194" customFormat="1" customHeight="1" spans="1:8">
      <c r="A194" s="101"/>
      <c r="B194" s="130" t="s">
        <v>354</v>
      </c>
      <c r="C194" s="71">
        <v>0</v>
      </c>
      <c r="D194" s="71">
        <v>0</v>
      </c>
      <c r="E194" s="71">
        <v>0</v>
      </c>
      <c r="F194" s="126">
        <f t="shared" si="4"/>
        <v>0</v>
      </c>
      <c r="G194" s="126">
        <f t="shared" si="5"/>
        <v>0</v>
      </c>
      <c r="H194" s="127">
        <v>2050301</v>
      </c>
    </row>
    <row r="195" customFormat="1" customHeight="1" spans="1:8">
      <c r="A195" s="101"/>
      <c r="B195" s="130" t="s">
        <v>355</v>
      </c>
      <c r="C195" s="158">
        <v>483</v>
      </c>
      <c r="D195" s="71">
        <v>444</v>
      </c>
      <c r="E195" s="71">
        <v>422</v>
      </c>
      <c r="F195" s="126">
        <f t="shared" si="4"/>
        <v>0.873706004140787</v>
      </c>
      <c r="G195" s="126">
        <f t="shared" si="5"/>
        <v>0.95045045045045</v>
      </c>
      <c r="H195" s="127">
        <v>2050302</v>
      </c>
    </row>
    <row r="196" customFormat="1" customHeight="1" spans="1:8">
      <c r="A196" s="101"/>
      <c r="B196" s="130" t="s">
        <v>356</v>
      </c>
      <c r="C196" s="71">
        <v>0</v>
      </c>
      <c r="D196" s="71">
        <v>0</v>
      </c>
      <c r="E196" s="71">
        <v>0</v>
      </c>
      <c r="F196" s="126">
        <f t="shared" si="4"/>
        <v>0</v>
      </c>
      <c r="G196" s="126">
        <f t="shared" si="5"/>
        <v>0</v>
      </c>
      <c r="H196" s="127">
        <v>2050303</v>
      </c>
    </row>
    <row r="197" customFormat="1" customHeight="1" spans="1:8">
      <c r="A197" s="101"/>
      <c r="B197" s="130" t="s">
        <v>357</v>
      </c>
      <c r="C197" s="71">
        <v>0</v>
      </c>
      <c r="D197" s="71">
        <v>12499</v>
      </c>
      <c r="E197" s="71">
        <v>0</v>
      </c>
      <c r="F197" s="126">
        <f t="shared" si="4"/>
        <v>0</v>
      </c>
      <c r="G197" s="126">
        <f t="shared" si="5"/>
        <v>0</v>
      </c>
      <c r="H197" s="127">
        <v>2050305</v>
      </c>
    </row>
    <row r="198" customFormat="1" customHeight="1" spans="1:8">
      <c r="A198" s="101"/>
      <c r="B198" s="130" t="s">
        <v>358</v>
      </c>
      <c r="C198" s="71">
        <v>0</v>
      </c>
      <c r="D198" s="71">
        <v>30</v>
      </c>
      <c r="E198" s="71">
        <v>0</v>
      </c>
      <c r="F198" s="126">
        <f t="shared" si="4"/>
        <v>0</v>
      </c>
      <c r="G198" s="126">
        <f t="shared" si="5"/>
        <v>0</v>
      </c>
      <c r="H198" s="127">
        <v>2050399</v>
      </c>
    </row>
    <row r="199" customFormat="1" customHeight="1" spans="1:8">
      <c r="A199" s="101"/>
      <c r="B199" s="130" t="s">
        <v>359</v>
      </c>
      <c r="C199" s="71">
        <v>0</v>
      </c>
      <c r="D199" s="71">
        <v>0</v>
      </c>
      <c r="E199" s="71">
        <v>0</v>
      </c>
      <c r="F199" s="126">
        <f t="shared" si="4"/>
        <v>0</v>
      </c>
      <c r="G199" s="126">
        <f t="shared" si="5"/>
        <v>0</v>
      </c>
      <c r="H199" s="127">
        <v>20504</v>
      </c>
    </row>
    <row r="200" customFormat="1" customHeight="1" spans="1:8">
      <c r="A200" s="101"/>
      <c r="B200" s="130" t="s">
        <v>360</v>
      </c>
      <c r="C200" s="71">
        <v>0</v>
      </c>
      <c r="D200" s="71">
        <v>0</v>
      </c>
      <c r="E200" s="71">
        <v>0</v>
      </c>
      <c r="F200" s="126">
        <f t="shared" si="4"/>
        <v>0</v>
      </c>
      <c r="G200" s="126">
        <f t="shared" si="5"/>
        <v>0</v>
      </c>
      <c r="H200" s="127">
        <v>2050401</v>
      </c>
    </row>
    <row r="201" customFormat="1" customHeight="1" spans="1:8">
      <c r="A201" s="101"/>
      <c r="B201" s="130" t="s">
        <v>361</v>
      </c>
      <c r="C201" s="71">
        <v>0</v>
      </c>
      <c r="D201" s="71">
        <v>0</v>
      </c>
      <c r="E201" s="71">
        <v>0</v>
      </c>
      <c r="F201" s="126">
        <f t="shared" si="4"/>
        <v>0</v>
      </c>
      <c r="G201" s="126">
        <f t="shared" si="5"/>
        <v>0</v>
      </c>
      <c r="H201" s="127">
        <v>2050402</v>
      </c>
    </row>
    <row r="202" customFormat="1" customHeight="1" spans="1:8">
      <c r="A202" s="101"/>
      <c r="B202" s="130" t="s">
        <v>362</v>
      </c>
      <c r="C202" s="71">
        <v>0</v>
      </c>
      <c r="D202" s="71">
        <v>0</v>
      </c>
      <c r="E202" s="71">
        <v>0</v>
      </c>
      <c r="F202" s="126">
        <f t="shared" si="4"/>
        <v>0</v>
      </c>
      <c r="G202" s="126">
        <f t="shared" si="5"/>
        <v>0</v>
      </c>
      <c r="H202" s="127">
        <v>2050403</v>
      </c>
    </row>
    <row r="203" customFormat="1" customHeight="1" spans="1:8">
      <c r="A203" s="101"/>
      <c r="B203" s="130" t="s">
        <v>363</v>
      </c>
      <c r="C203" s="71">
        <v>0</v>
      </c>
      <c r="D203" s="71">
        <v>0</v>
      </c>
      <c r="E203" s="71">
        <v>0</v>
      </c>
      <c r="F203" s="126">
        <f t="shared" si="4"/>
        <v>0</v>
      </c>
      <c r="G203" s="126">
        <f t="shared" si="5"/>
        <v>0</v>
      </c>
      <c r="H203" s="127">
        <v>2050404</v>
      </c>
    </row>
    <row r="204" customFormat="1" customHeight="1" spans="1:8">
      <c r="A204" s="101"/>
      <c r="B204" s="130" t="s">
        <v>364</v>
      </c>
      <c r="C204" s="71">
        <v>0</v>
      </c>
      <c r="D204" s="71">
        <v>0</v>
      </c>
      <c r="E204" s="71">
        <v>0</v>
      </c>
      <c r="F204" s="126">
        <f t="shared" si="4"/>
        <v>0</v>
      </c>
      <c r="G204" s="126">
        <f t="shared" si="5"/>
        <v>0</v>
      </c>
      <c r="H204" s="127">
        <v>2050499</v>
      </c>
    </row>
    <row r="205" customFormat="1" customHeight="1" spans="1:8">
      <c r="A205" s="101"/>
      <c r="B205" s="130" t="s">
        <v>365</v>
      </c>
      <c r="C205" s="71">
        <v>0</v>
      </c>
      <c r="D205" s="71">
        <v>0</v>
      </c>
      <c r="E205" s="71">
        <v>0</v>
      </c>
      <c r="F205" s="126">
        <f t="shared" si="4"/>
        <v>0</v>
      </c>
      <c r="G205" s="126">
        <f t="shared" si="5"/>
        <v>0</v>
      </c>
      <c r="H205" s="127">
        <v>20505</v>
      </c>
    </row>
    <row r="206" customFormat="1" customHeight="1" spans="1:8">
      <c r="A206" s="101"/>
      <c r="B206" s="130" t="s">
        <v>366</v>
      </c>
      <c r="C206" s="71">
        <v>0</v>
      </c>
      <c r="D206" s="71">
        <v>0</v>
      </c>
      <c r="E206" s="71">
        <v>0</v>
      </c>
      <c r="F206" s="126">
        <f t="shared" si="4"/>
        <v>0</v>
      </c>
      <c r="G206" s="126">
        <f t="shared" si="5"/>
        <v>0</v>
      </c>
      <c r="H206" s="127">
        <v>2050501</v>
      </c>
    </row>
    <row r="207" customFormat="1" customHeight="1" spans="1:8">
      <c r="A207" s="101"/>
      <c r="B207" s="130" t="s">
        <v>367</v>
      </c>
      <c r="C207" s="71">
        <v>0</v>
      </c>
      <c r="D207" s="71">
        <v>0</v>
      </c>
      <c r="E207" s="71">
        <v>0</v>
      </c>
      <c r="F207" s="126">
        <f t="shared" si="4"/>
        <v>0</v>
      </c>
      <c r="G207" s="126">
        <f t="shared" si="5"/>
        <v>0</v>
      </c>
      <c r="H207" s="127">
        <v>2050502</v>
      </c>
    </row>
    <row r="208" customFormat="1" customHeight="1" spans="1:8">
      <c r="A208" s="101"/>
      <c r="B208" s="130" t="s">
        <v>368</v>
      </c>
      <c r="C208" s="71">
        <v>0</v>
      </c>
      <c r="D208" s="71">
        <v>0</v>
      </c>
      <c r="E208" s="71">
        <v>0</v>
      </c>
      <c r="F208" s="126">
        <f t="shared" si="4"/>
        <v>0</v>
      </c>
      <c r="G208" s="126">
        <f t="shared" si="5"/>
        <v>0</v>
      </c>
      <c r="H208" s="127">
        <v>2050599</v>
      </c>
    </row>
    <row r="209" customFormat="1" customHeight="1" spans="1:8">
      <c r="A209" s="101"/>
      <c r="B209" s="130" t="s">
        <v>369</v>
      </c>
      <c r="C209" s="71">
        <v>0</v>
      </c>
      <c r="D209" s="71">
        <v>0</v>
      </c>
      <c r="E209" s="71">
        <v>0</v>
      </c>
      <c r="F209" s="126">
        <f t="shared" si="4"/>
        <v>0</v>
      </c>
      <c r="G209" s="126">
        <f t="shared" si="5"/>
        <v>0</v>
      </c>
      <c r="H209" s="127">
        <v>20506</v>
      </c>
    </row>
    <row r="210" customFormat="1" customHeight="1" spans="1:8">
      <c r="A210" s="101"/>
      <c r="B210" s="130" t="s">
        <v>370</v>
      </c>
      <c r="C210" s="71">
        <v>0</v>
      </c>
      <c r="D210" s="71">
        <v>0</v>
      </c>
      <c r="E210" s="71">
        <v>0</v>
      </c>
      <c r="F210" s="126">
        <f t="shared" si="4"/>
        <v>0</v>
      </c>
      <c r="G210" s="126">
        <f t="shared" si="5"/>
        <v>0</v>
      </c>
      <c r="H210" s="127">
        <v>2050601</v>
      </c>
    </row>
    <row r="211" customFormat="1" customHeight="1" spans="1:8">
      <c r="A211" s="101"/>
      <c r="B211" s="130" t="s">
        <v>371</v>
      </c>
      <c r="C211" s="71">
        <v>0</v>
      </c>
      <c r="D211" s="71">
        <v>0</v>
      </c>
      <c r="E211" s="71">
        <v>0</v>
      </c>
      <c r="F211" s="126">
        <f t="shared" si="4"/>
        <v>0</v>
      </c>
      <c r="G211" s="126">
        <f t="shared" si="5"/>
        <v>0</v>
      </c>
      <c r="H211" s="127">
        <v>2050602</v>
      </c>
    </row>
    <row r="212" customFormat="1" customHeight="1" spans="1:8">
      <c r="A212" s="101"/>
      <c r="B212" s="130" t="s">
        <v>372</v>
      </c>
      <c r="C212" s="71">
        <v>0</v>
      </c>
      <c r="D212" s="71">
        <v>0</v>
      </c>
      <c r="E212" s="71">
        <v>0</v>
      </c>
      <c r="F212" s="126">
        <f t="shared" ref="F212:F275" si="6">IF(C212=0,0,E212/C212)</f>
        <v>0</v>
      </c>
      <c r="G212" s="126">
        <f t="shared" ref="G212:G275" si="7">IF(D212=0,0,E212/D212)</f>
        <v>0</v>
      </c>
      <c r="H212" s="127">
        <v>2050699</v>
      </c>
    </row>
    <row r="213" customFormat="1" customHeight="1" spans="1:8">
      <c r="A213" s="101"/>
      <c r="B213" s="130" t="s">
        <v>373</v>
      </c>
      <c r="C213" s="71">
        <v>109</v>
      </c>
      <c r="D213" s="71">
        <v>122</v>
      </c>
      <c r="E213" s="71">
        <v>112</v>
      </c>
      <c r="F213" s="126">
        <f t="shared" si="6"/>
        <v>1.02752293577982</v>
      </c>
      <c r="G213" s="126">
        <f t="shared" si="7"/>
        <v>0.918032786885246</v>
      </c>
      <c r="H213" s="127">
        <v>20507</v>
      </c>
    </row>
    <row r="214" customFormat="1" customHeight="1" spans="1:8">
      <c r="A214" s="101"/>
      <c r="B214" s="130" t="s">
        <v>374</v>
      </c>
      <c r="C214" s="158">
        <v>109</v>
      </c>
      <c r="D214" s="71">
        <v>122</v>
      </c>
      <c r="E214" s="71">
        <v>112</v>
      </c>
      <c r="F214" s="126">
        <f t="shared" si="6"/>
        <v>1.02752293577982</v>
      </c>
      <c r="G214" s="126">
        <f t="shared" si="7"/>
        <v>0.918032786885246</v>
      </c>
      <c r="H214" s="127">
        <v>2050701</v>
      </c>
    </row>
    <row r="215" customFormat="1" customHeight="1" spans="1:8">
      <c r="A215" s="101"/>
      <c r="B215" s="130" t="s">
        <v>375</v>
      </c>
      <c r="C215" s="71">
        <v>0</v>
      </c>
      <c r="D215" s="71">
        <v>0</v>
      </c>
      <c r="E215" s="71">
        <v>0</v>
      </c>
      <c r="F215" s="126">
        <f t="shared" si="6"/>
        <v>0</v>
      </c>
      <c r="G215" s="126">
        <f t="shared" si="7"/>
        <v>0</v>
      </c>
      <c r="H215" s="127">
        <v>2050702</v>
      </c>
    </row>
    <row r="216" customFormat="1" customHeight="1" spans="1:8">
      <c r="A216" s="101"/>
      <c r="B216" s="130" t="s">
        <v>376</v>
      </c>
      <c r="C216" s="71">
        <v>0</v>
      </c>
      <c r="D216" s="71">
        <v>0</v>
      </c>
      <c r="E216" s="71">
        <v>0</v>
      </c>
      <c r="F216" s="126">
        <f t="shared" si="6"/>
        <v>0</v>
      </c>
      <c r="G216" s="126">
        <f t="shared" si="7"/>
        <v>0</v>
      </c>
      <c r="H216" s="127">
        <v>2050799</v>
      </c>
    </row>
    <row r="217" customFormat="1" customHeight="1" spans="1:8">
      <c r="A217" s="101"/>
      <c r="B217" s="130" t="s">
        <v>377</v>
      </c>
      <c r="C217" s="71">
        <v>433</v>
      </c>
      <c r="D217" s="71">
        <v>469</v>
      </c>
      <c r="E217" s="71">
        <v>410</v>
      </c>
      <c r="F217" s="126">
        <f t="shared" si="6"/>
        <v>0.946882217090069</v>
      </c>
      <c r="G217" s="126">
        <f t="shared" si="7"/>
        <v>0.874200426439232</v>
      </c>
      <c r="H217" s="127">
        <v>20508</v>
      </c>
    </row>
    <row r="218" customFormat="1" customHeight="1" spans="1:8">
      <c r="A218" s="101"/>
      <c r="B218" s="130" t="s">
        <v>378</v>
      </c>
      <c r="C218" s="158">
        <v>191</v>
      </c>
      <c r="D218" s="71">
        <v>198</v>
      </c>
      <c r="E218" s="71">
        <v>170</v>
      </c>
      <c r="F218" s="126">
        <f t="shared" si="6"/>
        <v>0.890052356020942</v>
      </c>
      <c r="G218" s="126">
        <f t="shared" si="7"/>
        <v>0.858585858585859</v>
      </c>
      <c r="H218" s="127">
        <v>2050801</v>
      </c>
    </row>
    <row r="219" customFormat="1" customHeight="1" spans="1:8">
      <c r="A219" s="101"/>
      <c r="B219" s="130" t="s">
        <v>379</v>
      </c>
      <c r="C219" s="158">
        <v>242</v>
      </c>
      <c r="D219" s="71">
        <v>271</v>
      </c>
      <c r="E219" s="71">
        <v>239</v>
      </c>
      <c r="F219" s="126">
        <f t="shared" si="6"/>
        <v>0.987603305785124</v>
      </c>
      <c r="G219" s="126">
        <f t="shared" si="7"/>
        <v>0.881918819188192</v>
      </c>
      <c r="H219" s="127">
        <v>2050802</v>
      </c>
    </row>
    <row r="220" customFormat="1" customHeight="1" spans="1:8">
      <c r="A220" s="101"/>
      <c r="B220" s="130" t="s">
        <v>380</v>
      </c>
      <c r="C220" s="158"/>
      <c r="D220" s="71">
        <v>0</v>
      </c>
      <c r="E220" s="71">
        <v>1</v>
      </c>
      <c r="F220" s="126">
        <f t="shared" si="6"/>
        <v>0</v>
      </c>
      <c r="G220" s="126">
        <f t="shared" si="7"/>
        <v>0</v>
      </c>
      <c r="H220" s="127">
        <v>2050803</v>
      </c>
    </row>
    <row r="221" customFormat="1" customHeight="1" spans="1:8">
      <c r="A221" s="101"/>
      <c r="B221" s="130" t="s">
        <v>381</v>
      </c>
      <c r="C221" s="158"/>
      <c r="D221" s="71">
        <v>0</v>
      </c>
      <c r="E221" s="71">
        <v>0</v>
      </c>
      <c r="F221" s="126">
        <f t="shared" si="6"/>
        <v>0</v>
      </c>
      <c r="G221" s="126">
        <f t="shared" si="7"/>
        <v>0</v>
      </c>
      <c r="H221" s="127">
        <v>2050804</v>
      </c>
    </row>
    <row r="222" customFormat="1" customHeight="1" spans="1:8">
      <c r="A222" s="101"/>
      <c r="B222" s="130" t="s">
        <v>382</v>
      </c>
      <c r="C222" s="158"/>
      <c r="D222" s="71">
        <v>0</v>
      </c>
      <c r="E222" s="71">
        <v>0</v>
      </c>
      <c r="F222" s="126">
        <f t="shared" si="6"/>
        <v>0</v>
      </c>
      <c r="G222" s="126">
        <f t="shared" si="7"/>
        <v>0</v>
      </c>
      <c r="H222" s="127">
        <v>2050899</v>
      </c>
    </row>
    <row r="223" customFormat="1" customHeight="1" spans="1:8">
      <c r="A223" s="101"/>
      <c r="B223" s="130" t="s">
        <v>383</v>
      </c>
      <c r="C223" s="71">
        <v>452</v>
      </c>
      <c r="D223" s="71">
        <v>967</v>
      </c>
      <c r="E223" s="71">
        <v>991</v>
      </c>
      <c r="F223" s="126">
        <f t="shared" si="6"/>
        <v>2.19247787610619</v>
      </c>
      <c r="G223" s="126">
        <f t="shared" si="7"/>
        <v>1.02481902792141</v>
      </c>
      <c r="H223" s="127">
        <v>20509</v>
      </c>
    </row>
    <row r="224" customFormat="1" customHeight="1" spans="1:8">
      <c r="A224" s="101"/>
      <c r="B224" s="130" t="s">
        <v>384</v>
      </c>
      <c r="C224" s="71">
        <v>0</v>
      </c>
      <c r="D224" s="71">
        <v>0</v>
      </c>
      <c r="E224" s="71">
        <v>0</v>
      </c>
      <c r="F224" s="126">
        <f t="shared" si="6"/>
        <v>0</v>
      </c>
      <c r="G224" s="126">
        <f t="shared" si="7"/>
        <v>0</v>
      </c>
      <c r="H224" s="127">
        <v>2050901</v>
      </c>
    </row>
    <row r="225" customFormat="1" customHeight="1" spans="1:8">
      <c r="A225" s="101"/>
      <c r="B225" s="130" t="s">
        <v>385</v>
      </c>
      <c r="C225" s="71">
        <v>0</v>
      </c>
      <c r="D225" s="71">
        <v>0</v>
      </c>
      <c r="E225" s="71">
        <v>0</v>
      </c>
      <c r="F225" s="126">
        <f t="shared" si="6"/>
        <v>0</v>
      </c>
      <c r="G225" s="126">
        <f t="shared" si="7"/>
        <v>0</v>
      </c>
      <c r="H225" s="127">
        <v>2050902</v>
      </c>
    </row>
    <row r="226" customFormat="1" customHeight="1" spans="1:8">
      <c r="A226" s="101"/>
      <c r="B226" s="130" t="s">
        <v>386</v>
      </c>
      <c r="C226" s="71">
        <v>0</v>
      </c>
      <c r="D226" s="71">
        <v>0</v>
      </c>
      <c r="E226" s="71">
        <v>0</v>
      </c>
      <c r="F226" s="126">
        <f t="shared" si="6"/>
        <v>0</v>
      </c>
      <c r="G226" s="126">
        <f t="shared" si="7"/>
        <v>0</v>
      </c>
      <c r="H226" s="127">
        <v>2050903</v>
      </c>
    </row>
    <row r="227" customFormat="1" customHeight="1" spans="1:8">
      <c r="A227" s="101"/>
      <c r="B227" s="130" t="s">
        <v>387</v>
      </c>
      <c r="C227" s="71">
        <v>0</v>
      </c>
      <c r="D227" s="71">
        <v>0</v>
      </c>
      <c r="E227" s="71">
        <v>0</v>
      </c>
      <c r="F227" s="126">
        <f t="shared" si="6"/>
        <v>0</v>
      </c>
      <c r="G227" s="126">
        <f t="shared" si="7"/>
        <v>0</v>
      </c>
      <c r="H227" s="127">
        <v>2050904</v>
      </c>
    </row>
    <row r="228" customFormat="1" customHeight="1" spans="1:8">
      <c r="A228" s="101"/>
      <c r="B228" s="130" t="s">
        <v>388</v>
      </c>
      <c r="C228" s="71">
        <v>0</v>
      </c>
      <c r="D228" s="71">
        <v>0</v>
      </c>
      <c r="E228" s="71">
        <v>0</v>
      </c>
      <c r="F228" s="126">
        <f t="shared" si="6"/>
        <v>0</v>
      </c>
      <c r="G228" s="126">
        <f t="shared" si="7"/>
        <v>0</v>
      </c>
      <c r="H228" s="127">
        <v>2050905</v>
      </c>
    </row>
    <row r="229" customFormat="1" customHeight="1" spans="1:8">
      <c r="A229" s="101"/>
      <c r="B229" s="130" t="s">
        <v>389</v>
      </c>
      <c r="C229" s="158">
        <v>452</v>
      </c>
      <c r="D229" s="71">
        <v>967</v>
      </c>
      <c r="E229" s="71">
        <v>991</v>
      </c>
      <c r="F229" s="126">
        <f t="shared" si="6"/>
        <v>2.19247787610619</v>
      </c>
      <c r="G229" s="126">
        <f t="shared" si="7"/>
        <v>1.02481902792141</v>
      </c>
      <c r="H229" s="127">
        <v>2050999</v>
      </c>
    </row>
    <row r="230" customFormat="1" customHeight="1" spans="1:8">
      <c r="A230" s="101"/>
      <c r="B230" s="130" t="s">
        <v>390</v>
      </c>
      <c r="C230" s="71">
        <v>2</v>
      </c>
      <c r="D230" s="71">
        <v>0</v>
      </c>
      <c r="E230" s="71">
        <v>805</v>
      </c>
      <c r="F230" s="126">
        <f t="shared" si="6"/>
        <v>402.5</v>
      </c>
      <c r="G230" s="126">
        <f t="shared" si="7"/>
        <v>0</v>
      </c>
      <c r="H230" s="127">
        <v>20599</v>
      </c>
    </row>
    <row r="231" customFormat="1" customHeight="1" spans="1:8">
      <c r="A231" s="101"/>
      <c r="B231" s="130" t="s">
        <v>391</v>
      </c>
      <c r="C231" s="158">
        <v>2</v>
      </c>
      <c r="D231" s="71">
        <v>0</v>
      </c>
      <c r="E231" s="71">
        <v>805</v>
      </c>
      <c r="F231" s="126">
        <f t="shared" si="6"/>
        <v>402.5</v>
      </c>
      <c r="G231" s="126">
        <f t="shared" si="7"/>
        <v>0</v>
      </c>
      <c r="H231" s="127">
        <v>2059999</v>
      </c>
    </row>
    <row r="232" customFormat="1" customHeight="1" spans="1:8">
      <c r="A232" s="84" t="s">
        <v>392</v>
      </c>
      <c r="B232" s="130" t="s">
        <v>165</v>
      </c>
      <c r="C232" s="71">
        <v>959</v>
      </c>
      <c r="D232" s="71">
        <v>976</v>
      </c>
      <c r="E232" s="71">
        <v>681</v>
      </c>
      <c r="F232" s="126">
        <f t="shared" si="6"/>
        <v>0.710114702815433</v>
      </c>
      <c r="G232" s="126">
        <f t="shared" si="7"/>
        <v>0.697745901639344</v>
      </c>
      <c r="H232" s="127">
        <v>206</v>
      </c>
    </row>
    <row r="233" customFormat="1" customHeight="1" spans="1:8">
      <c r="A233" s="101"/>
      <c r="B233" s="130" t="s">
        <v>393</v>
      </c>
      <c r="C233" s="71">
        <v>205</v>
      </c>
      <c r="D233" s="71">
        <v>182</v>
      </c>
      <c r="E233" s="71">
        <v>204</v>
      </c>
      <c r="F233" s="126">
        <f t="shared" si="6"/>
        <v>0.995121951219512</v>
      </c>
      <c r="G233" s="126">
        <f t="shared" si="7"/>
        <v>1.12087912087912</v>
      </c>
      <c r="H233" s="127">
        <v>20601</v>
      </c>
    </row>
    <row r="234" customFormat="1" customHeight="1" spans="1:8">
      <c r="A234" s="101"/>
      <c r="B234" s="130" t="s">
        <v>213</v>
      </c>
      <c r="C234" s="71">
        <v>197</v>
      </c>
      <c r="D234" s="71">
        <v>175</v>
      </c>
      <c r="E234" s="71">
        <v>197</v>
      </c>
      <c r="F234" s="126">
        <f t="shared" si="6"/>
        <v>1</v>
      </c>
      <c r="G234" s="126">
        <f t="shared" si="7"/>
        <v>1.12571428571429</v>
      </c>
      <c r="H234" s="127">
        <v>2060101</v>
      </c>
    </row>
    <row r="235" customFormat="1" customHeight="1" spans="1:8">
      <c r="A235" s="101"/>
      <c r="B235" s="130" t="s">
        <v>214</v>
      </c>
      <c r="C235" s="71"/>
      <c r="D235" s="71">
        <v>0</v>
      </c>
      <c r="E235" s="71">
        <v>0</v>
      </c>
      <c r="F235" s="126">
        <f t="shared" si="6"/>
        <v>0</v>
      </c>
      <c r="G235" s="126">
        <f t="shared" si="7"/>
        <v>0</v>
      </c>
      <c r="H235" s="127">
        <v>2060102</v>
      </c>
    </row>
    <row r="236" customFormat="1" customHeight="1" spans="1:8">
      <c r="A236" s="101"/>
      <c r="B236" s="130" t="s">
        <v>215</v>
      </c>
      <c r="C236" s="71"/>
      <c r="D236" s="71">
        <v>0</v>
      </c>
      <c r="E236" s="71">
        <v>0</v>
      </c>
      <c r="F236" s="126">
        <f t="shared" si="6"/>
        <v>0</v>
      </c>
      <c r="G236" s="126">
        <f t="shared" si="7"/>
        <v>0</v>
      </c>
      <c r="H236" s="127">
        <v>2060103</v>
      </c>
    </row>
    <row r="237" customFormat="1" customHeight="1" spans="1:8">
      <c r="A237" s="101"/>
      <c r="B237" s="130" t="s">
        <v>394</v>
      </c>
      <c r="C237" s="71">
        <v>8</v>
      </c>
      <c r="D237" s="71">
        <v>7</v>
      </c>
      <c r="E237" s="71">
        <v>7</v>
      </c>
      <c r="F237" s="126">
        <f t="shared" si="6"/>
        <v>0.875</v>
      </c>
      <c r="G237" s="126">
        <f t="shared" si="7"/>
        <v>1</v>
      </c>
      <c r="H237" s="127">
        <v>2060199</v>
      </c>
    </row>
    <row r="238" customFormat="1" customHeight="1" spans="1:8">
      <c r="A238" s="101"/>
      <c r="B238" s="130" t="s">
        <v>395</v>
      </c>
      <c r="C238" s="71">
        <v>0</v>
      </c>
      <c r="D238" s="71">
        <v>0</v>
      </c>
      <c r="E238" s="71">
        <v>0</v>
      </c>
      <c r="F238" s="126">
        <f t="shared" si="6"/>
        <v>0</v>
      </c>
      <c r="G238" s="126">
        <f t="shared" si="7"/>
        <v>0</v>
      </c>
      <c r="H238" s="127">
        <v>20602</v>
      </c>
    </row>
    <row r="239" customFormat="1" customHeight="1" spans="1:8">
      <c r="A239" s="101"/>
      <c r="B239" s="130" t="s">
        <v>396</v>
      </c>
      <c r="C239" s="71">
        <v>0</v>
      </c>
      <c r="D239" s="71">
        <v>0</v>
      </c>
      <c r="E239" s="71">
        <v>0</v>
      </c>
      <c r="F239" s="126">
        <f t="shared" si="6"/>
        <v>0</v>
      </c>
      <c r="G239" s="126">
        <f t="shared" si="7"/>
        <v>0</v>
      </c>
      <c r="H239" s="127">
        <v>2060201</v>
      </c>
    </row>
    <row r="240" customFormat="1" customHeight="1" spans="1:8">
      <c r="A240" s="101"/>
      <c r="B240" s="130" t="s">
        <v>397</v>
      </c>
      <c r="C240" s="71">
        <v>0</v>
      </c>
      <c r="D240" s="71">
        <v>0</v>
      </c>
      <c r="E240" s="71">
        <v>0</v>
      </c>
      <c r="F240" s="126">
        <f t="shared" si="6"/>
        <v>0</v>
      </c>
      <c r="G240" s="126">
        <f t="shared" si="7"/>
        <v>0</v>
      </c>
      <c r="H240" s="127">
        <v>2060203</v>
      </c>
    </row>
    <row r="241" customFormat="1" customHeight="1" spans="1:8">
      <c r="A241" s="101"/>
      <c r="B241" s="130" t="s">
        <v>398</v>
      </c>
      <c r="C241" s="71">
        <v>0</v>
      </c>
      <c r="D241" s="71">
        <v>0</v>
      </c>
      <c r="E241" s="71">
        <v>0</v>
      </c>
      <c r="F241" s="126">
        <f t="shared" si="6"/>
        <v>0</v>
      </c>
      <c r="G241" s="126">
        <f t="shared" si="7"/>
        <v>0</v>
      </c>
      <c r="H241" s="127">
        <v>2060204</v>
      </c>
    </row>
    <row r="242" customFormat="1" customHeight="1" spans="1:8">
      <c r="A242" s="101"/>
      <c r="B242" s="130" t="s">
        <v>399</v>
      </c>
      <c r="C242" s="71">
        <v>0</v>
      </c>
      <c r="D242" s="71">
        <v>0</v>
      </c>
      <c r="E242" s="71">
        <v>0</v>
      </c>
      <c r="F242" s="126">
        <f t="shared" si="6"/>
        <v>0</v>
      </c>
      <c r="G242" s="126">
        <f t="shared" si="7"/>
        <v>0</v>
      </c>
      <c r="H242" s="127">
        <v>2060205</v>
      </c>
    </row>
    <row r="243" customFormat="1" customHeight="1" spans="1:8">
      <c r="A243" s="101"/>
      <c r="B243" s="130" t="s">
        <v>400</v>
      </c>
      <c r="C243" s="71">
        <v>0</v>
      </c>
      <c r="D243" s="71">
        <v>0</v>
      </c>
      <c r="E243" s="71">
        <v>0</v>
      </c>
      <c r="F243" s="126">
        <f t="shared" si="6"/>
        <v>0</v>
      </c>
      <c r="G243" s="126">
        <f t="shared" si="7"/>
        <v>0</v>
      </c>
      <c r="H243" s="127">
        <v>2060206</v>
      </c>
    </row>
    <row r="244" customFormat="1" customHeight="1" spans="1:8">
      <c r="A244" s="101"/>
      <c r="B244" s="130" t="s">
        <v>401</v>
      </c>
      <c r="C244" s="71">
        <v>0</v>
      </c>
      <c r="D244" s="71">
        <v>0</v>
      </c>
      <c r="E244" s="71">
        <v>0</v>
      </c>
      <c r="F244" s="126">
        <f t="shared" si="6"/>
        <v>0</v>
      </c>
      <c r="G244" s="126">
        <f t="shared" si="7"/>
        <v>0</v>
      </c>
      <c r="H244" s="127">
        <v>2060207</v>
      </c>
    </row>
    <row r="245" customFormat="1" customHeight="1" spans="1:8">
      <c r="A245" s="101"/>
      <c r="B245" s="130" t="s">
        <v>402</v>
      </c>
      <c r="C245" s="71">
        <v>0</v>
      </c>
      <c r="D245" s="71">
        <v>0</v>
      </c>
      <c r="E245" s="71">
        <v>0</v>
      </c>
      <c r="F245" s="126">
        <f t="shared" si="6"/>
        <v>0</v>
      </c>
      <c r="G245" s="126">
        <f t="shared" si="7"/>
        <v>0</v>
      </c>
      <c r="H245" s="127">
        <v>2060208</v>
      </c>
    </row>
    <row r="246" customFormat="1" customHeight="1" spans="1:8">
      <c r="A246" s="101"/>
      <c r="B246" s="130" t="s">
        <v>403</v>
      </c>
      <c r="C246" s="71">
        <v>0</v>
      </c>
      <c r="D246" s="71">
        <v>0</v>
      </c>
      <c r="E246" s="71">
        <v>0</v>
      </c>
      <c r="F246" s="126">
        <f t="shared" si="6"/>
        <v>0</v>
      </c>
      <c r="G246" s="126">
        <f t="shared" si="7"/>
        <v>0</v>
      </c>
      <c r="H246" s="127">
        <v>2060299</v>
      </c>
    </row>
    <row r="247" customFormat="1" customHeight="1" spans="1:8">
      <c r="A247" s="101"/>
      <c r="B247" s="130" t="s">
        <v>404</v>
      </c>
      <c r="C247" s="71">
        <v>0</v>
      </c>
      <c r="D247" s="71">
        <v>0</v>
      </c>
      <c r="E247" s="71">
        <v>0</v>
      </c>
      <c r="F247" s="126">
        <f t="shared" si="6"/>
        <v>0</v>
      </c>
      <c r="G247" s="126">
        <f t="shared" si="7"/>
        <v>0</v>
      </c>
      <c r="H247" s="127">
        <v>20603</v>
      </c>
    </row>
    <row r="248" customFormat="1" customHeight="1" spans="1:8">
      <c r="A248" s="101"/>
      <c r="B248" s="130" t="s">
        <v>396</v>
      </c>
      <c r="C248" s="71">
        <v>0</v>
      </c>
      <c r="D248" s="71">
        <v>0</v>
      </c>
      <c r="E248" s="71">
        <v>0</v>
      </c>
      <c r="F248" s="126">
        <f t="shared" si="6"/>
        <v>0</v>
      </c>
      <c r="G248" s="126">
        <f t="shared" si="7"/>
        <v>0</v>
      </c>
      <c r="H248" s="127">
        <v>2060301</v>
      </c>
    </row>
    <row r="249" customFormat="1" customHeight="1" spans="1:8">
      <c r="A249" s="101"/>
      <c r="B249" s="130" t="s">
        <v>405</v>
      </c>
      <c r="C249" s="71">
        <v>0</v>
      </c>
      <c r="D249" s="71">
        <v>0</v>
      </c>
      <c r="E249" s="71">
        <v>0</v>
      </c>
      <c r="F249" s="126">
        <f t="shared" si="6"/>
        <v>0</v>
      </c>
      <c r="G249" s="126">
        <f t="shared" si="7"/>
        <v>0</v>
      </c>
      <c r="H249" s="127">
        <v>2060302</v>
      </c>
    </row>
    <row r="250" customFormat="1" customHeight="1" spans="1:8">
      <c r="A250" s="101"/>
      <c r="B250" s="130" t="s">
        <v>406</v>
      </c>
      <c r="C250" s="71">
        <v>0</v>
      </c>
      <c r="D250" s="71">
        <v>0</v>
      </c>
      <c r="E250" s="71">
        <v>0</v>
      </c>
      <c r="F250" s="126">
        <f t="shared" si="6"/>
        <v>0</v>
      </c>
      <c r="G250" s="126">
        <f t="shared" si="7"/>
        <v>0</v>
      </c>
      <c r="H250" s="127">
        <v>2060303</v>
      </c>
    </row>
    <row r="251" customFormat="1" customHeight="1" spans="1:8">
      <c r="A251" s="101"/>
      <c r="B251" s="130" t="s">
        <v>407</v>
      </c>
      <c r="C251" s="71">
        <v>0</v>
      </c>
      <c r="D251" s="71">
        <v>0</v>
      </c>
      <c r="E251" s="71">
        <v>0</v>
      </c>
      <c r="F251" s="126">
        <f t="shared" si="6"/>
        <v>0</v>
      </c>
      <c r="G251" s="126">
        <f t="shared" si="7"/>
        <v>0</v>
      </c>
      <c r="H251" s="127">
        <v>2060304</v>
      </c>
    </row>
    <row r="252" customFormat="1" customHeight="1" spans="1:8">
      <c r="A252" s="101"/>
      <c r="B252" s="130" t="s">
        <v>408</v>
      </c>
      <c r="C252" s="71">
        <v>0</v>
      </c>
      <c r="D252" s="71">
        <v>0</v>
      </c>
      <c r="E252" s="71">
        <v>0</v>
      </c>
      <c r="F252" s="126">
        <f t="shared" si="6"/>
        <v>0</v>
      </c>
      <c r="G252" s="126">
        <f t="shared" si="7"/>
        <v>0</v>
      </c>
      <c r="H252" s="127">
        <v>2060399</v>
      </c>
    </row>
    <row r="253" customFormat="1" customHeight="1" spans="1:8">
      <c r="A253" s="101"/>
      <c r="B253" s="130" t="s">
        <v>409</v>
      </c>
      <c r="C253" s="71">
        <v>438</v>
      </c>
      <c r="D253" s="71">
        <v>513</v>
      </c>
      <c r="E253" s="71">
        <v>257</v>
      </c>
      <c r="F253" s="126">
        <f t="shared" si="6"/>
        <v>0.58675799086758</v>
      </c>
      <c r="G253" s="126">
        <f t="shared" si="7"/>
        <v>0.500974658869396</v>
      </c>
      <c r="H253" s="127">
        <v>20604</v>
      </c>
    </row>
    <row r="254" customFormat="1" customHeight="1" spans="1:8">
      <c r="A254" s="101"/>
      <c r="B254" s="130" t="s">
        <v>396</v>
      </c>
      <c r="C254" s="71">
        <v>0</v>
      </c>
      <c r="D254" s="71">
        <v>0</v>
      </c>
      <c r="E254" s="71">
        <v>0</v>
      </c>
      <c r="F254" s="126">
        <f t="shared" si="6"/>
        <v>0</v>
      </c>
      <c r="G254" s="126">
        <f t="shared" si="7"/>
        <v>0</v>
      </c>
      <c r="H254" s="127">
        <v>2060401</v>
      </c>
    </row>
    <row r="255" customFormat="1" customHeight="1" spans="1:8">
      <c r="A255" s="101"/>
      <c r="B255" s="130" t="s">
        <v>410</v>
      </c>
      <c r="C255" s="71">
        <v>0</v>
      </c>
      <c r="D255" s="71">
        <v>0</v>
      </c>
      <c r="E255" s="71">
        <v>0</v>
      </c>
      <c r="F255" s="126">
        <f t="shared" si="6"/>
        <v>0</v>
      </c>
      <c r="G255" s="126">
        <f t="shared" si="7"/>
        <v>0</v>
      </c>
      <c r="H255" s="127">
        <v>2060404</v>
      </c>
    </row>
    <row r="256" customFormat="1" customHeight="1" spans="1:8">
      <c r="A256" s="101"/>
      <c r="B256" s="130" t="s">
        <v>411</v>
      </c>
      <c r="C256" s="71">
        <v>0</v>
      </c>
      <c r="D256" s="71">
        <v>0</v>
      </c>
      <c r="E256" s="71">
        <v>0</v>
      </c>
      <c r="F256" s="126">
        <f t="shared" si="6"/>
        <v>0</v>
      </c>
      <c r="G256" s="126">
        <f t="shared" si="7"/>
        <v>0</v>
      </c>
      <c r="H256" s="127">
        <v>2060405</v>
      </c>
    </row>
    <row r="257" customFormat="1" customHeight="1" spans="1:8">
      <c r="A257" s="101"/>
      <c r="B257" s="130" t="s">
        <v>412</v>
      </c>
      <c r="C257" s="158">
        <v>438</v>
      </c>
      <c r="D257" s="71">
        <v>513</v>
      </c>
      <c r="E257" s="71">
        <v>257</v>
      </c>
      <c r="F257" s="126">
        <f t="shared" si="6"/>
        <v>0.58675799086758</v>
      </c>
      <c r="G257" s="126">
        <f t="shared" si="7"/>
        <v>0.500974658869396</v>
      </c>
      <c r="H257" s="127">
        <v>2060499</v>
      </c>
    </row>
    <row r="258" customFormat="1" customHeight="1" spans="1:8">
      <c r="A258" s="101"/>
      <c r="B258" s="130" t="s">
        <v>413</v>
      </c>
      <c r="C258" s="71">
        <v>0</v>
      </c>
      <c r="D258" s="71">
        <v>0</v>
      </c>
      <c r="E258" s="71">
        <v>0</v>
      </c>
      <c r="F258" s="126">
        <f t="shared" si="6"/>
        <v>0</v>
      </c>
      <c r="G258" s="126">
        <f t="shared" si="7"/>
        <v>0</v>
      </c>
      <c r="H258" s="127">
        <v>20605</v>
      </c>
    </row>
    <row r="259" customFormat="1" customHeight="1" spans="1:8">
      <c r="A259" s="101"/>
      <c r="B259" s="130" t="s">
        <v>396</v>
      </c>
      <c r="C259" s="71">
        <v>0</v>
      </c>
      <c r="D259" s="71">
        <v>0</v>
      </c>
      <c r="E259" s="71">
        <v>0</v>
      </c>
      <c r="F259" s="126">
        <f t="shared" si="6"/>
        <v>0</v>
      </c>
      <c r="G259" s="126">
        <f t="shared" si="7"/>
        <v>0</v>
      </c>
      <c r="H259" s="127">
        <v>2060501</v>
      </c>
    </row>
    <row r="260" customFormat="1" customHeight="1" spans="1:8">
      <c r="A260" s="101"/>
      <c r="B260" s="130" t="s">
        <v>414</v>
      </c>
      <c r="C260" s="71">
        <v>0</v>
      </c>
      <c r="D260" s="71">
        <v>0</v>
      </c>
      <c r="E260" s="71">
        <v>0</v>
      </c>
      <c r="F260" s="126">
        <f t="shared" si="6"/>
        <v>0</v>
      </c>
      <c r="G260" s="126">
        <f t="shared" si="7"/>
        <v>0</v>
      </c>
      <c r="H260" s="127">
        <v>2060502</v>
      </c>
    </row>
    <row r="261" customFormat="1" customHeight="1" spans="1:8">
      <c r="A261" s="101"/>
      <c r="B261" s="130" t="s">
        <v>415</v>
      </c>
      <c r="C261" s="71">
        <v>0</v>
      </c>
      <c r="D261" s="71">
        <v>0</v>
      </c>
      <c r="E261" s="71">
        <v>0</v>
      </c>
      <c r="F261" s="126">
        <f t="shared" si="6"/>
        <v>0</v>
      </c>
      <c r="G261" s="126">
        <f t="shared" si="7"/>
        <v>0</v>
      </c>
      <c r="H261" s="127">
        <v>2060503</v>
      </c>
    </row>
    <row r="262" customFormat="1" customHeight="1" spans="1:8">
      <c r="A262" s="101"/>
      <c r="B262" s="130" t="s">
        <v>416</v>
      </c>
      <c r="C262" s="71">
        <v>0</v>
      </c>
      <c r="D262" s="71">
        <v>0</v>
      </c>
      <c r="E262" s="71">
        <v>0</v>
      </c>
      <c r="F262" s="126">
        <f t="shared" si="6"/>
        <v>0</v>
      </c>
      <c r="G262" s="126">
        <f t="shared" si="7"/>
        <v>0</v>
      </c>
      <c r="H262" s="127">
        <v>2060599</v>
      </c>
    </row>
    <row r="263" customFormat="1" customHeight="1" spans="1:8">
      <c r="A263" s="101"/>
      <c r="B263" s="130" t="s">
        <v>417</v>
      </c>
      <c r="C263" s="71">
        <v>0</v>
      </c>
      <c r="D263" s="71">
        <v>0</v>
      </c>
      <c r="E263" s="71">
        <v>0</v>
      </c>
      <c r="F263" s="126">
        <f t="shared" si="6"/>
        <v>0</v>
      </c>
      <c r="G263" s="126">
        <f t="shared" si="7"/>
        <v>0</v>
      </c>
      <c r="H263" s="127">
        <v>20606</v>
      </c>
    </row>
    <row r="264" customFormat="1" customHeight="1" spans="1:8">
      <c r="A264" s="101"/>
      <c r="B264" s="130" t="s">
        <v>418</v>
      </c>
      <c r="C264" s="71">
        <v>0</v>
      </c>
      <c r="D264" s="71">
        <v>0</v>
      </c>
      <c r="E264" s="71">
        <v>0</v>
      </c>
      <c r="F264" s="126">
        <f t="shared" si="6"/>
        <v>0</v>
      </c>
      <c r="G264" s="126">
        <f t="shared" si="7"/>
        <v>0</v>
      </c>
      <c r="H264" s="127">
        <v>2060601</v>
      </c>
    </row>
    <row r="265" customFormat="1" customHeight="1" spans="1:8">
      <c r="A265" s="101"/>
      <c r="B265" s="130" t="s">
        <v>419</v>
      </c>
      <c r="C265" s="71">
        <v>0</v>
      </c>
      <c r="D265" s="71">
        <v>0</v>
      </c>
      <c r="E265" s="71">
        <v>0</v>
      </c>
      <c r="F265" s="126">
        <f t="shared" si="6"/>
        <v>0</v>
      </c>
      <c r="G265" s="126">
        <f t="shared" si="7"/>
        <v>0</v>
      </c>
      <c r="H265" s="127">
        <v>2060602</v>
      </c>
    </row>
    <row r="266" customFormat="1" customHeight="1" spans="1:8">
      <c r="A266" s="101"/>
      <c r="B266" s="130" t="s">
        <v>420</v>
      </c>
      <c r="C266" s="71">
        <v>0</v>
      </c>
      <c r="D266" s="71">
        <v>0</v>
      </c>
      <c r="E266" s="71">
        <v>0</v>
      </c>
      <c r="F266" s="126">
        <f t="shared" si="6"/>
        <v>0</v>
      </c>
      <c r="G266" s="126">
        <f t="shared" si="7"/>
        <v>0</v>
      </c>
      <c r="H266" s="127">
        <v>2060603</v>
      </c>
    </row>
    <row r="267" customFormat="1" customHeight="1" spans="1:8">
      <c r="A267" s="101"/>
      <c r="B267" s="130" t="s">
        <v>421</v>
      </c>
      <c r="C267" s="71">
        <v>0</v>
      </c>
      <c r="D267" s="71">
        <v>0</v>
      </c>
      <c r="E267" s="71">
        <v>0</v>
      </c>
      <c r="F267" s="126">
        <f t="shared" si="6"/>
        <v>0</v>
      </c>
      <c r="G267" s="126">
        <f t="shared" si="7"/>
        <v>0</v>
      </c>
      <c r="H267" s="127">
        <v>2060699</v>
      </c>
    </row>
    <row r="268" customFormat="1" customHeight="1" spans="1:8">
      <c r="A268" s="101"/>
      <c r="B268" s="130" t="s">
        <v>422</v>
      </c>
      <c r="C268" s="71">
        <v>304</v>
      </c>
      <c r="D268" s="71">
        <v>277</v>
      </c>
      <c r="E268" s="71">
        <v>214</v>
      </c>
      <c r="F268" s="126">
        <f t="shared" si="6"/>
        <v>0.703947368421053</v>
      </c>
      <c r="G268" s="126">
        <f t="shared" si="7"/>
        <v>0.772563176895307</v>
      </c>
      <c r="H268" s="127">
        <v>20607</v>
      </c>
    </row>
    <row r="269" customFormat="1" customHeight="1" spans="1:8">
      <c r="A269" s="101"/>
      <c r="B269" s="130" t="s">
        <v>396</v>
      </c>
      <c r="C269" s="158">
        <v>143</v>
      </c>
      <c r="D269" s="71">
        <v>169</v>
      </c>
      <c r="E269" s="71">
        <v>126</v>
      </c>
      <c r="F269" s="126">
        <f t="shared" si="6"/>
        <v>0.881118881118881</v>
      </c>
      <c r="G269" s="126">
        <f t="shared" si="7"/>
        <v>0.745562130177515</v>
      </c>
      <c r="H269" s="127">
        <v>2060701</v>
      </c>
    </row>
    <row r="270" customFormat="1" customHeight="1" spans="1:8">
      <c r="A270" s="101"/>
      <c r="B270" s="130" t="s">
        <v>423</v>
      </c>
      <c r="C270" s="158">
        <v>159</v>
      </c>
      <c r="D270" s="71">
        <v>93</v>
      </c>
      <c r="E270" s="71">
        <v>86</v>
      </c>
      <c r="F270" s="126">
        <f t="shared" si="6"/>
        <v>0.540880503144654</v>
      </c>
      <c r="G270" s="126">
        <f t="shared" si="7"/>
        <v>0.924731182795699</v>
      </c>
      <c r="H270" s="127">
        <v>2060702</v>
      </c>
    </row>
    <row r="271" customFormat="1" customHeight="1" spans="1:8">
      <c r="A271" s="101"/>
      <c r="B271" s="130" t="s">
        <v>424</v>
      </c>
      <c r="C271" s="158"/>
      <c r="D271" s="71">
        <v>0</v>
      </c>
      <c r="E271" s="71">
        <v>0</v>
      </c>
      <c r="F271" s="126">
        <f t="shared" si="6"/>
        <v>0</v>
      </c>
      <c r="G271" s="126">
        <f t="shared" si="7"/>
        <v>0</v>
      </c>
      <c r="H271" s="127">
        <v>2060703</v>
      </c>
    </row>
    <row r="272" customFormat="1" customHeight="1" spans="1:8">
      <c r="A272" s="101"/>
      <c r="B272" s="130" t="s">
        <v>425</v>
      </c>
      <c r="C272" s="158"/>
      <c r="D272" s="71">
        <v>0</v>
      </c>
      <c r="E272" s="71">
        <v>0</v>
      </c>
      <c r="F272" s="126">
        <f t="shared" si="6"/>
        <v>0</v>
      </c>
      <c r="G272" s="126">
        <f t="shared" si="7"/>
        <v>0</v>
      </c>
      <c r="H272" s="127">
        <v>2060704</v>
      </c>
    </row>
    <row r="273" customFormat="1" customHeight="1" spans="1:8">
      <c r="A273" s="101"/>
      <c r="B273" s="130" t="s">
        <v>426</v>
      </c>
      <c r="C273" s="158"/>
      <c r="D273" s="71">
        <v>0</v>
      </c>
      <c r="E273" s="71">
        <v>0</v>
      </c>
      <c r="F273" s="126">
        <f t="shared" si="6"/>
        <v>0</v>
      </c>
      <c r="G273" s="126">
        <f t="shared" si="7"/>
        <v>0</v>
      </c>
      <c r="H273" s="127">
        <v>2060705</v>
      </c>
    </row>
    <row r="274" customFormat="1" customHeight="1" spans="1:8">
      <c r="A274" s="101"/>
      <c r="B274" s="130" t="s">
        <v>427</v>
      </c>
      <c r="C274" s="158">
        <v>2</v>
      </c>
      <c r="D274" s="71">
        <v>15</v>
      </c>
      <c r="E274" s="71">
        <v>2</v>
      </c>
      <c r="F274" s="126">
        <f t="shared" si="6"/>
        <v>1</v>
      </c>
      <c r="G274" s="126">
        <f t="shared" si="7"/>
        <v>0.133333333333333</v>
      </c>
      <c r="H274" s="127">
        <v>2060799</v>
      </c>
    </row>
    <row r="275" customFormat="1" customHeight="1" spans="1:8">
      <c r="A275" s="101"/>
      <c r="B275" s="130" t="s">
        <v>428</v>
      </c>
      <c r="C275" s="71">
        <v>0</v>
      </c>
      <c r="D275" s="71">
        <v>0</v>
      </c>
      <c r="E275" s="71">
        <v>0</v>
      </c>
      <c r="F275" s="126">
        <f t="shared" si="6"/>
        <v>0</v>
      </c>
      <c r="G275" s="126">
        <f t="shared" si="7"/>
        <v>0</v>
      </c>
      <c r="H275" s="127">
        <v>20608</v>
      </c>
    </row>
    <row r="276" customFormat="1" customHeight="1" spans="1:8">
      <c r="A276" s="101"/>
      <c r="B276" s="130" t="s">
        <v>429</v>
      </c>
      <c r="C276" s="71">
        <v>0</v>
      </c>
      <c r="D276" s="71">
        <v>0</v>
      </c>
      <c r="E276" s="71">
        <v>0</v>
      </c>
      <c r="F276" s="126">
        <f t="shared" ref="F276:F339" si="8">IF(C276=0,0,E276/C276)</f>
        <v>0</v>
      </c>
      <c r="G276" s="126">
        <f t="shared" ref="G276:G339" si="9">IF(D276=0,0,E276/D276)</f>
        <v>0</v>
      </c>
      <c r="H276" s="127">
        <v>2060801</v>
      </c>
    </row>
    <row r="277" customFormat="1" customHeight="1" spans="1:8">
      <c r="A277" s="101"/>
      <c r="B277" s="130" t="s">
        <v>430</v>
      </c>
      <c r="C277" s="71">
        <v>0</v>
      </c>
      <c r="D277" s="71">
        <v>0</v>
      </c>
      <c r="E277" s="71">
        <v>0</v>
      </c>
      <c r="F277" s="126">
        <f t="shared" si="8"/>
        <v>0</v>
      </c>
      <c r="G277" s="126">
        <f t="shared" si="9"/>
        <v>0</v>
      </c>
      <c r="H277" s="127">
        <v>2060802</v>
      </c>
    </row>
    <row r="278" customFormat="1" customHeight="1" spans="1:8">
      <c r="A278" s="101"/>
      <c r="B278" s="130" t="s">
        <v>431</v>
      </c>
      <c r="C278" s="71">
        <v>0</v>
      </c>
      <c r="D278" s="71">
        <v>0</v>
      </c>
      <c r="E278" s="71">
        <v>0</v>
      </c>
      <c r="F278" s="126">
        <f t="shared" si="8"/>
        <v>0</v>
      </c>
      <c r="G278" s="126">
        <f t="shared" si="9"/>
        <v>0</v>
      </c>
      <c r="H278" s="127">
        <v>2060899</v>
      </c>
    </row>
    <row r="279" customFormat="1" customHeight="1" spans="1:8">
      <c r="A279" s="101"/>
      <c r="B279" s="130" t="s">
        <v>432</v>
      </c>
      <c r="C279" s="71">
        <v>0</v>
      </c>
      <c r="D279" s="71">
        <v>0</v>
      </c>
      <c r="E279" s="71">
        <v>0</v>
      </c>
      <c r="F279" s="126">
        <f t="shared" si="8"/>
        <v>0</v>
      </c>
      <c r="G279" s="126">
        <f t="shared" si="9"/>
        <v>0</v>
      </c>
      <c r="H279" s="127">
        <v>20609</v>
      </c>
    </row>
    <row r="280" customFormat="1" customHeight="1" spans="1:8">
      <c r="A280" s="101"/>
      <c r="B280" s="130" t="s">
        <v>433</v>
      </c>
      <c r="C280" s="71">
        <v>0</v>
      </c>
      <c r="D280" s="71">
        <v>0</v>
      </c>
      <c r="E280" s="71">
        <v>0</v>
      </c>
      <c r="F280" s="126">
        <f t="shared" si="8"/>
        <v>0</v>
      </c>
      <c r="G280" s="126">
        <f t="shared" si="9"/>
        <v>0</v>
      </c>
      <c r="H280" s="127">
        <v>2060901</v>
      </c>
    </row>
    <row r="281" customFormat="1" customHeight="1" spans="1:8">
      <c r="A281" s="101"/>
      <c r="B281" s="130" t="s">
        <v>434</v>
      </c>
      <c r="C281" s="71">
        <v>0</v>
      </c>
      <c r="D281" s="71">
        <v>0</v>
      </c>
      <c r="E281" s="71">
        <v>0</v>
      </c>
      <c r="F281" s="126">
        <f t="shared" si="8"/>
        <v>0</v>
      </c>
      <c r="G281" s="126">
        <f t="shared" si="9"/>
        <v>0</v>
      </c>
      <c r="H281" s="127">
        <v>2060902</v>
      </c>
    </row>
    <row r="282" customFormat="1" customHeight="1" spans="1:8">
      <c r="A282" s="101"/>
      <c r="B282" s="130" t="s">
        <v>435</v>
      </c>
      <c r="C282" s="71">
        <v>0</v>
      </c>
      <c r="D282" s="71">
        <v>0</v>
      </c>
      <c r="E282" s="71">
        <v>0</v>
      </c>
      <c r="F282" s="126">
        <f t="shared" si="8"/>
        <v>0</v>
      </c>
      <c r="G282" s="126">
        <f t="shared" si="9"/>
        <v>0</v>
      </c>
      <c r="H282" s="127">
        <v>2060999</v>
      </c>
    </row>
    <row r="283" customFormat="1" customHeight="1" spans="1:8">
      <c r="A283" s="101"/>
      <c r="B283" s="130" t="s">
        <v>436</v>
      </c>
      <c r="C283" s="71">
        <v>12</v>
      </c>
      <c r="D283" s="71">
        <v>4</v>
      </c>
      <c r="E283" s="71">
        <v>6</v>
      </c>
      <c r="F283" s="126">
        <f t="shared" si="8"/>
        <v>0.5</v>
      </c>
      <c r="G283" s="126">
        <f t="shared" si="9"/>
        <v>1.5</v>
      </c>
      <c r="H283" s="127">
        <v>20699</v>
      </c>
    </row>
    <row r="284" customFormat="1" customHeight="1" spans="1:8">
      <c r="A284" s="101"/>
      <c r="B284" s="130" t="s">
        <v>437</v>
      </c>
      <c r="C284" s="71">
        <v>0</v>
      </c>
      <c r="D284" s="71">
        <v>0</v>
      </c>
      <c r="E284" s="71">
        <v>0</v>
      </c>
      <c r="F284" s="126">
        <f t="shared" si="8"/>
        <v>0</v>
      </c>
      <c r="G284" s="126">
        <f t="shared" si="9"/>
        <v>0</v>
      </c>
      <c r="H284" s="127">
        <v>2069901</v>
      </c>
    </row>
    <row r="285" customFormat="1" customHeight="1" spans="1:8">
      <c r="A285" s="101"/>
      <c r="B285" s="130" t="s">
        <v>438</v>
      </c>
      <c r="C285" s="71">
        <v>0</v>
      </c>
      <c r="D285" s="71">
        <v>0</v>
      </c>
      <c r="E285" s="71">
        <v>0</v>
      </c>
      <c r="F285" s="126">
        <f t="shared" si="8"/>
        <v>0</v>
      </c>
      <c r="G285" s="126">
        <f t="shared" si="9"/>
        <v>0</v>
      </c>
      <c r="H285" s="127">
        <v>2069902</v>
      </c>
    </row>
    <row r="286" customFormat="1" customHeight="1" spans="1:8">
      <c r="A286" s="101"/>
      <c r="B286" s="130" t="s">
        <v>439</v>
      </c>
      <c r="C286" s="71">
        <v>0</v>
      </c>
      <c r="D286" s="71">
        <v>0</v>
      </c>
      <c r="E286" s="71">
        <v>0</v>
      </c>
      <c r="F286" s="126">
        <f t="shared" si="8"/>
        <v>0</v>
      </c>
      <c r="G286" s="126">
        <f t="shared" si="9"/>
        <v>0</v>
      </c>
      <c r="H286" s="127">
        <v>2069903</v>
      </c>
    </row>
    <row r="287" customFormat="1" customHeight="1" spans="1:8">
      <c r="A287" s="101"/>
      <c r="B287" s="130" t="s">
        <v>440</v>
      </c>
      <c r="C287" s="158">
        <v>12</v>
      </c>
      <c r="D287" s="71">
        <v>4</v>
      </c>
      <c r="E287" s="71">
        <v>6</v>
      </c>
      <c r="F287" s="126">
        <f t="shared" si="8"/>
        <v>0.5</v>
      </c>
      <c r="G287" s="126">
        <f t="shared" si="9"/>
        <v>1.5</v>
      </c>
      <c r="H287" s="127">
        <v>2069999</v>
      </c>
    </row>
    <row r="288" customFormat="1" customHeight="1" spans="1:8">
      <c r="A288" s="84" t="s">
        <v>441</v>
      </c>
      <c r="B288" s="130" t="s">
        <v>166</v>
      </c>
      <c r="C288" s="71">
        <v>2554</v>
      </c>
      <c r="D288" s="71">
        <v>1933</v>
      </c>
      <c r="E288" s="71">
        <v>2107</v>
      </c>
      <c r="F288" s="126">
        <f t="shared" si="8"/>
        <v>0.824980422866092</v>
      </c>
      <c r="G288" s="126">
        <f t="shared" si="9"/>
        <v>1.09001551991723</v>
      </c>
      <c r="H288" s="127">
        <v>207</v>
      </c>
    </row>
    <row r="289" customFormat="1" customHeight="1" spans="1:8">
      <c r="A289" s="101"/>
      <c r="B289" s="130" t="s">
        <v>442</v>
      </c>
      <c r="C289" s="71">
        <v>1178</v>
      </c>
      <c r="D289" s="71">
        <v>1169</v>
      </c>
      <c r="E289" s="71">
        <v>1196</v>
      </c>
      <c r="F289" s="126">
        <f t="shared" si="8"/>
        <v>1.01528013582343</v>
      </c>
      <c r="G289" s="126">
        <f t="shared" si="9"/>
        <v>1.02309666381523</v>
      </c>
      <c r="H289" s="127">
        <v>20701</v>
      </c>
    </row>
    <row r="290" customFormat="1" customHeight="1" spans="1:8">
      <c r="A290" s="101"/>
      <c r="B290" s="130" t="s">
        <v>213</v>
      </c>
      <c r="C290" s="158">
        <v>732</v>
      </c>
      <c r="D290" s="71">
        <v>948</v>
      </c>
      <c r="E290" s="71">
        <v>732</v>
      </c>
      <c r="F290" s="126">
        <f t="shared" si="8"/>
        <v>1</v>
      </c>
      <c r="G290" s="126">
        <f t="shared" si="9"/>
        <v>0.772151898734177</v>
      </c>
      <c r="H290" s="127">
        <v>2070101</v>
      </c>
    </row>
    <row r="291" customFormat="1" customHeight="1" spans="1:8">
      <c r="A291" s="101"/>
      <c r="B291" s="130" t="s">
        <v>214</v>
      </c>
      <c r="C291" s="158"/>
      <c r="D291" s="71">
        <v>0</v>
      </c>
      <c r="E291" s="71">
        <v>0</v>
      </c>
      <c r="F291" s="126">
        <f t="shared" si="8"/>
        <v>0</v>
      </c>
      <c r="G291" s="126">
        <f t="shared" si="9"/>
        <v>0</v>
      </c>
      <c r="H291" s="127">
        <v>2070102</v>
      </c>
    </row>
    <row r="292" customFormat="1" customHeight="1" spans="1:8">
      <c r="A292" s="101"/>
      <c r="B292" s="130" t="s">
        <v>215</v>
      </c>
      <c r="C292" s="158"/>
      <c r="D292" s="71">
        <v>0</v>
      </c>
      <c r="E292" s="71">
        <v>0</v>
      </c>
      <c r="F292" s="126">
        <f t="shared" si="8"/>
        <v>0</v>
      </c>
      <c r="G292" s="126">
        <f t="shared" si="9"/>
        <v>0</v>
      </c>
      <c r="H292" s="127">
        <v>2070103</v>
      </c>
    </row>
    <row r="293" customFormat="1" customHeight="1" spans="1:8">
      <c r="A293" s="101"/>
      <c r="B293" s="130" t="s">
        <v>443</v>
      </c>
      <c r="C293" s="158"/>
      <c r="D293" s="71">
        <v>0</v>
      </c>
      <c r="E293" s="71">
        <v>0</v>
      </c>
      <c r="F293" s="126">
        <f t="shared" si="8"/>
        <v>0</v>
      </c>
      <c r="G293" s="126">
        <f t="shared" si="9"/>
        <v>0</v>
      </c>
      <c r="H293" s="127">
        <v>2070104</v>
      </c>
    </row>
    <row r="294" customFormat="1" customHeight="1" spans="1:8">
      <c r="A294" s="101"/>
      <c r="B294" s="130" t="s">
        <v>444</v>
      </c>
      <c r="C294" s="158"/>
      <c r="D294" s="71">
        <v>0</v>
      </c>
      <c r="E294" s="71">
        <v>0</v>
      </c>
      <c r="F294" s="126">
        <f t="shared" si="8"/>
        <v>0</v>
      </c>
      <c r="G294" s="126">
        <f t="shared" si="9"/>
        <v>0</v>
      </c>
      <c r="H294" s="127">
        <v>2070105</v>
      </c>
    </row>
    <row r="295" customFormat="1" customHeight="1" spans="1:8">
      <c r="A295" s="101"/>
      <c r="B295" s="130" t="s">
        <v>445</v>
      </c>
      <c r="C295" s="158"/>
      <c r="D295" s="71">
        <v>0</v>
      </c>
      <c r="E295" s="71">
        <v>0</v>
      </c>
      <c r="F295" s="126">
        <f t="shared" si="8"/>
        <v>0</v>
      </c>
      <c r="G295" s="126">
        <f t="shared" si="9"/>
        <v>0</v>
      </c>
      <c r="H295" s="127">
        <v>2070106</v>
      </c>
    </row>
    <row r="296" customFormat="1" customHeight="1" spans="1:8">
      <c r="A296" s="101"/>
      <c r="B296" s="130" t="s">
        <v>446</v>
      </c>
      <c r="C296" s="158"/>
      <c r="D296" s="71">
        <v>0</v>
      </c>
      <c r="E296" s="71">
        <v>0</v>
      </c>
      <c r="F296" s="126">
        <f t="shared" si="8"/>
        <v>0</v>
      </c>
      <c r="G296" s="126">
        <f t="shared" si="9"/>
        <v>0</v>
      </c>
      <c r="H296" s="127">
        <v>2070107</v>
      </c>
    </row>
    <row r="297" customFormat="1" customHeight="1" spans="1:8">
      <c r="A297" s="101"/>
      <c r="B297" s="130" t="s">
        <v>447</v>
      </c>
      <c r="C297" s="158"/>
      <c r="D297" s="71">
        <v>0</v>
      </c>
      <c r="E297" s="71">
        <v>0</v>
      </c>
      <c r="F297" s="126">
        <f t="shared" si="8"/>
        <v>0</v>
      </c>
      <c r="G297" s="126">
        <f t="shared" si="9"/>
        <v>0</v>
      </c>
      <c r="H297" s="127">
        <v>2070108</v>
      </c>
    </row>
    <row r="298" customFormat="1" customHeight="1" spans="1:8">
      <c r="A298" s="101"/>
      <c r="B298" s="130" t="s">
        <v>448</v>
      </c>
      <c r="C298" s="158"/>
      <c r="D298" s="71">
        <v>3</v>
      </c>
      <c r="E298" s="71">
        <v>0</v>
      </c>
      <c r="F298" s="126">
        <f t="shared" si="8"/>
        <v>0</v>
      </c>
      <c r="G298" s="126">
        <f t="shared" si="9"/>
        <v>0</v>
      </c>
      <c r="H298" s="127">
        <v>2070109</v>
      </c>
    </row>
    <row r="299" customFormat="1" customHeight="1" spans="1:8">
      <c r="A299" s="101"/>
      <c r="B299" s="130" t="s">
        <v>449</v>
      </c>
      <c r="C299" s="158"/>
      <c r="D299" s="71">
        <v>0</v>
      </c>
      <c r="E299" s="71">
        <v>0</v>
      </c>
      <c r="F299" s="126">
        <f t="shared" si="8"/>
        <v>0</v>
      </c>
      <c r="G299" s="126">
        <f t="shared" si="9"/>
        <v>0</v>
      </c>
      <c r="H299" s="127">
        <v>2070110</v>
      </c>
    </row>
    <row r="300" customFormat="1" customHeight="1" spans="1:8">
      <c r="A300" s="101"/>
      <c r="B300" s="130" t="s">
        <v>450</v>
      </c>
      <c r="C300" s="158">
        <v>28</v>
      </c>
      <c r="D300" s="71">
        <v>31</v>
      </c>
      <c r="E300" s="71">
        <v>28</v>
      </c>
      <c r="F300" s="126">
        <f t="shared" si="8"/>
        <v>1</v>
      </c>
      <c r="G300" s="126">
        <f t="shared" si="9"/>
        <v>0.903225806451613</v>
      </c>
      <c r="H300" s="127">
        <v>2070111</v>
      </c>
    </row>
    <row r="301" customFormat="1" customHeight="1" spans="1:8">
      <c r="A301" s="101"/>
      <c r="B301" s="130" t="s">
        <v>451</v>
      </c>
      <c r="C301" s="158"/>
      <c r="D301" s="71">
        <v>0</v>
      </c>
      <c r="E301" s="71">
        <v>0</v>
      </c>
      <c r="F301" s="126">
        <f t="shared" si="8"/>
        <v>0</v>
      </c>
      <c r="G301" s="126">
        <f t="shared" si="9"/>
        <v>0</v>
      </c>
      <c r="H301" s="127">
        <v>2070112</v>
      </c>
    </row>
    <row r="302" customFormat="1" customHeight="1" spans="1:8">
      <c r="A302" s="101"/>
      <c r="B302" s="130" t="s">
        <v>452</v>
      </c>
      <c r="C302" s="158">
        <v>2</v>
      </c>
      <c r="D302" s="71">
        <v>2</v>
      </c>
      <c r="E302" s="71">
        <v>2</v>
      </c>
      <c r="F302" s="126">
        <f t="shared" si="8"/>
        <v>1</v>
      </c>
      <c r="G302" s="126">
        <f t="shared" si="9"/>
        <v>1</v>
      </c>
      <c r="H302" s="127">
        <v>2070113</v>
      </c>
    </row>
    <row r="303" customFormat="1" customHeight="1" spans="1:8">
      <c r="A303" s="101"/>
      <c r="B303" s="130" t="s">
        <v>453</v>
      </c>
      <c r="C303" s="158"/>
      <c r="D303" s="71">
        <v>0</v>
      </c>
      <c r="E303" s="71">
        <v>0</v>
      </c>
      <c r="F303" s="126">
        <f t="shared" si="8"/>
        <v>0</v>
      </c>
      <c r="G303" s="126">
        <f t="shared" si="9"/>
        <v>0</v>
      </c>
      <c r="H303" s="127">
        <v>2070114</v>
      </c>
    </row>
    <row r="304" customFormat="1" customHeight="1" spans="1:8">
      <c r="A304" s="101"/>
      <c r="B304" s="130" t="s">
        <v>454</v>
      </c>
      <c r="C304" s="158">
        <v>416</v>
      </c>
      <c r="D304" s="71">
        <v>185</v>
      </c>
      <c r="E304" s="71">
        <v>434</v>
      </c>
      <c r="F304" s="126">
        <f t="shared" si="8"/>
        <v>1.04326923076923</v>
      </c>
      <c r="G304" s="126">
        <f t="shared" si="9"/>
        <v>2.34594594594595</v>
      </c>
      <c r="H304" s="127">
        <v>2070199</v>
      </c>
    </row>
    <row r="305" customFormat="1" customHeight="1" spans="1:8">
      <c r="A305" s="101"/>
      <c r="B305" s="130" t="s">
        <v>455</v>
      </c>
      <c r="C305" s="71">
        <v>4</v>
      </c>
      <c r="D305" s="71">
        <v>5</v>
      </c>
      <c r="E305" s="71">
        <v>4</v>
      </c>
      <c r="F305" s="126">
        <f t="shared" si="8"/>
        <v>1</v>
      </c>
      <c r="G305" s="126">
        <f t="shared" si="9"/>
        <v>0.8</v>
      </c>
      <c r="H305" s="127">
        <v>20702</v>
      </c>
    </row>
    <row r="306" customFormat="1" customHeight="1" spans="1:8">
      <c r="A306" s="101"/>
      <c r="B306" s="130" t="s">
        <v>213</v>
      </c>
      <c r="C306" s="71">
        <v>0</v>
      </c>
      <c r="D306" s="71">
        <v>0</v>
      </c>
      <c r="E306" s="71">
        <v>0</v>
      </c>
      <c r="F306" s="126">
        <f t="shared" si="8"/>
        <v>0</v>
      </c>
      <c r="G306" s="126">
        <f t="shared" si="9"/>
        <v>0</v>
      </c>
      <c r="H306" s="127">
        <v>2070201</v>
      </c>
    </row>
    <row r="307" customFormat="1" customHeight="1" spans="1:8">
      <c r="A307" s="101"/>
      <c r="B307" s="130" t="s">
        <v>214</v>
      </c>
      <c r="C307" s="71">
        <v>0</v>
      </c>
      <c r="D307" s="71">
        <v>0</v>
      </c>
      <c r="E307" s="71">
        <v>0</v>
      </c>
      <c r="F307" s="126">
        <f t="shared" si="8"/>
        <v>0</v>
      </c>
      <c r="G307" s="126">
        <f t="shared" si="9"/>
        <v>0</v>
      </c>
      <c r="H307" s="127">
        <v>2070202</v>
      </c>
    </row>
    <row r="308" customFormat="1" customHeight="1" spans="1:8">
      <c r="A308" s="101"/>
      <c r="B308" s="130" t="s">
        <v>215</v>
      </c>
      <c r="C308" s="71">
        <v>0</v>
      </c>
      <c r="D308" s="71">
        <v>0</v>
      </c>
      <c r="E308" s="71">
        <v>0</v>
      </c>
      <c r="F308" s="126">
        <f t="shared" si="8"/>
        <v>0</v>
      </c>
      <c r="G308" s="126">
        <f t="shared" si="9"/>
        <v>0</v>
      </c>
      <c r="H308" s="127">
        <v>2070203</v>
      </c>
    </row>
    <row r="309" customFormat="1" customHeight="1" spans="1:8">
      <c r="A309" s="101"/>
      <c r="B309" s="130" t="s">
        <v>456</v>
      </c>
      <c r="C309" s="158">
        <v>4</v>
      </c>
      <c r="D309" s="71">
        <v>5</v>
      </c>
      <c r="E309" s="71">
        <v>4</v>
      </c>
      <c r="F309" s="126">
        <f t="shared" si="8"/>
        <v>1</v>
      </c>
      <c r="G309" s="126">
        <f t="shared" si="9"/>
        <v>0.8</v>
      </c>
      <c r="H309" s="127">
        <v>2070204</v>
      </c>
    </row>
    <row r="310" customFormat="1" customHeight="1" spans="1:8">
      <c r="A310" s="101"/>
      <c r="B310" s="130" t="s">
        <v>457</v>
      </c>
      <c r="C310" s="71">
        <v>0</v>
      </c>
      <c r="D310" s="71">
        <v>0</v>
      </c>
      <c r="E310" s="71">
        <v>0</v>
      </c>
      <c r="F310" s="126">
        <f t="shared" si="8"/>
        <v>0</v>
      </c>
      <c r="G310" s="126">
        <f t="shared" si="9"/>
        <v>0</v>
      </c>
      <c r="H310" s="127">
        <v>2070205</v>
      </c>
    </row>
    <row r="311" customFormat="1" customHeight="1" spans="1:8">
      <c r="A311" s="101"/>
      <c r="B311" s="130" t="s">
        <v>458</v>
      </c>
      <c r="C311" s="71">
        <v>0</v>
      </c>
      <c r="D311" s="71">
        <v>0</v>
      </c>
      <c r="E311" s="71">
        <v>0</v>
      </c>
      <c r="F311" s="126">
        <f t="shared" si="8"/>
        <v>0</v>
      </c>
      <c r="G311" s="126">
        <f t="shared" si="9"/>
        <v>0</v>
      </c>
      <c r="H311" s="127">
        <v>2070206</v>
      </c>
    </row>
    <row r="312" customFormat="1" customHeight="1" spans="1:8">
      <c r="A312" s="101"/>
      <c r="B312" s="130" t="s">
        <v>459</v>
      </c>
      <c r="C312" s="71">
        <v>0</v>
      </c>
      <c r="D312" s="71">
        <v>0</v>
      </c>
      <c r="E312" s="71">
        <v>0</v>
      </c>
      <c r="F312" s="126">
        <f t="shared" si="8"/>
        <v>0</v>
      </c>
      <c r="G312" s="126">
        <f t="shared" si="9"/>
        <v>0</v>
      </c>
      <c r="H312" s="127">
        <v>2070299</v>
      </c>
    </row>
    <row r="313" customFormat="1" customHeight="1" spans="1:8">
      <c r="A313" s="101"/>
      <c r="B313" s="130" t="s">
        <v>460</v>
      </c>
      <c r="C313" s="71">
        <v>73</v>
      </c>
      <c r="D313" s="71">
        <v>0</v>
      </c>
      <c r="E313" s="71">
        <v>27</v>
      </c>
      <c r="F313" s="126">
        <f t="shared" si="8"/>
        <v>0.36986301369863</v>
      </c>
      <c r="G313" s="126">
        <f t="shared" si="9"/>
        <v>0</v>
      </c>
      <c r="H313" s="127">
        <v>20703</v>
      </c>
    </row>
    <row r="314" customFormat="1" customHeight="1" spans="1:8">
      <c r="A314" s="101"/>
      <c r="B314" s="130" t="s">
        <v>213</v>
      </c>
      <c r="C314" s="158"/>
      <c r="D314" s="71">
        <v>0</v>
      </c>
      <c r="E314" s="71">
        <v>0</v>
      </c>
      <c r="F314" s="126">
        <f t="shared" si="8"/>
        <v>0</v>
      </c>
      <c r="G314" s="126">
        <f t="shared" si="9"/>
        <v>0</v>
      </c>
      <c r="H314" s="127">
        <v>2070301</v>
      </c>
    </row>
    <row r="315" customFormat="1" customHeight="1" spans="1:8">
      <c r="A315" s="101"/>
      <c r="B315" s="130" t="s">
        <v>214</v>
      </c>
      <c r="C315" s="158"/>
      <c r="D315" s="71">
        <v>0</v>
      </c>
      <c r="E315" s="71">
        <v>0</v>
      </c>
      <c r="F315" s="126">
        <f t="shared" si="8"/>
        <v>0</v>
      </c>
      <c r="G315" s="126">
        <f t="shared" si="9"/>
        <v>0</v>
      </c>
      <c r="H315" s="127">
        <v>2070302</v>
      </c>
    </row>
    <row r="316" customFormat="1" customHeight="1" spans="1:8">
      <c r="A316" s="101"/>
      <c r="B316" s="130" t="s">
        <v>215</v>
      </c>
      <c r="C316" s="158"/>
      <c r="D316" s="71">
        <v>0</v>
      </c>
      <c r="E316" s="71">
        <v>0</v>
      </c>
      <c r="F316" s="126">
        <f t="shared" si="8"/>
        <v>0</v>
      </c>
      <c r="G316" s="126">
        <f t="shared" si="9"/>
        <v>0</v>
      </c>
      <c r="H316" s="127">
        <v>2070303</v>
      </c>
    </row>
    <row r="317" customFormat="1" customHeight="1" spans="1:8">
      <c r="A317" s="101"/>
      <c r="B317" s="130" t="s">
        <v>461</v>
      </c>
      <c r="C317" s="158"/>
      <c r="D317" s="71">
        <v>0</v>
      </c>
      <c r="E317" s="71">
        <v>0</v>
      </c>
      <c r="F317" s="126">
        <f t="shared" si="8"/>
        <v>0</v>
      </c>
      <c r="G317" s="126">
        <f t="shared" si="9"/>
        <v>0</v>
      </c>
      <c r="H317" s="127">
        <v>2070304</v>
      </c>
    </row>
    <row r="318" customFormat="1" customHeight="1" spans="1:8">
      <c r="A318" s="101"/>
      <c r="B318" s="130" t="s">
        <v>462</v>
      </c>
      <c r="C318" s="158">
        <v>3</v>
      </c>
      <c r="D318" s="71">
        <v>0</v>
      </c>
      <c r="E318" s="71">
        <v>3</v>
      </c>
      <c r="F318" s="126">
        <f t="shared" si="8"/>
        <v>1</v>
      </c>
      <c r="G318" s="126">
        <f t="shared" si="9"/>
        <v>0</v>
      </c>
      <c r="H318" s="127">
        <v>2070305</v>
      </c>
    </row>
    <row r="319" customFormat="1" customHeight="1" spans="1:8">
      <c r="A319" s="101"/>
      <c r="B319" s="130" t="s">
        <v>463</v>
      </c>
      <c r="C319" s="158"/>
      <c r="D319" s="71">
        <v>0</v>
      </c>
      <c r="E319" s="71">
        <v>0</v>
      </c>
      <c r="F319" s="126">
        <f t="shared" si="8"/>
        <v>0</v>
      </c>
      <c r="G319" s="126">
        <f t="shared" si="9"/>
        <v>0</v>
      </c>
      <c r="H319" s="127">
        <v>2070306</v>
      </c>
    </row>
    <row r="320" customFormat="1" customHeight="1" spans="1:8">
      <c r="A320" s="101"/>
      <c r="B320" s="130" t="s">
        <v>464</v>
      </c>
      <c r="C320" s="158">
        <v>70</v>
      </c>
      <c r="D320" s="71">
        <v>0</v>
      </c>
      <c r="E320" s="71">
        <v>24</v>
      </c>
      <c r="F320" s="126">
        <f t="shared" si="8"/>
        <v>0.342857142857143</v>
      </c>
      <c r="G320" s="126">
        <f t="shared" si="9"/>
        <v>0</v>
      </c>
      <c r="H320" s="127">
        <v>2070307</v>
      </c>
    </row>
    <row r="321" customFormat="1" customHeight="1" spans="1:8">
      <c r="A321" s="101"/>
      <c r="B321" s="130" t="s">
        <v>465</v>
      </c>
      <c r="C321" s="158"/>
      <c r="D321" s="71">
        <v>0</v>
      </c>
      <c r="E321" s="71">
        <v>0</v>
      </c>
      <c r="F321" s="126">
        <f t="shared" si="8"/>
        <v>0</v>
      </c>
      <c r="G321" s="126">
        <f t="shared" si="9"/>
        <v>0</v>
      </c>
      <c r="H321" s="127">
        <v>2070308</v>
      </c>
    </row>
    <row r="322" customFormat="1" customHeight="1" spans="1:8">
      <c r="A322" s="101"/>
      <c r="B322" s="130" t="s">
        <v>466</v>
      </c>
      <c r="C322" s="158"/>
      <c r="D322" s="71">
        <v>0</v>
      </c>
      <c r="E322" s="71">
        <v>0</v>
      </c>
      <c r="F322" s="126">
        <f t="shared" si="8"/>
        <v>0</v>
      </c>
      <c r="G322" s="126">
        <f t="shared" si="9"/>
        <v>0</v>
      </c>
      <c r="H322" s="127">
        <v>2070309</v>
      </c>
    </row>
    <row r="323" customFormat="1" customHeight="1" spans="1:8">
      <c r="A323" s="101"/>
      <c r="B323" s="130" t="s">
        <v>467</v>
      </c>
      <c r="C323" s="158"/>
      <c r="D323" s="71">
        <v>0</v>
      </c>
      <c r="E323" s="71">
        <v>0</v>
      </c>
      <c r="F323" s="126">
        <f t="shared" si="8"/>
        <v>0</v>
      </c>
      <c r="G323" s="126">
        <f t="shared" si="9"/>
        <v>0</v>
      </c>
      <c r="H323" s="127">
        <v>2070399</v>
      </c>
    </row>
    <row r="324" customFormat="1" customHeight="1" spans="1:8">
      <c r="A324" s="101"/>
      <c r="B324" s="101" t="s">
        <v>468</v>
      </c>
      <c r="C324" s="71">
        <v>0</v>
      </c>
      <c r="D324" s="71">
        <v>0</v>
      </c>
      <c r="E324" s="71">
        <v>0</v>
      </c>
      <c r="F324" s="126">
        <f t="shared" si="8"/>
        <v>0</v>
      </c>
      <c r="G324" s="126">
        <f t="shared" si="9"/>
        <v>0</v>
      </c>
      <c r="H324" s="127">
        <v>20706</v>
      </c>
    </row>
    <row r="325" customFormat="1" customHeight="1" spans="1:8">
      <c r="A325" s="101"/>
      <c r="B325" s="101" t="s">
        <v>213</v>
      </c>
      <c r="C325" s="71">
        <v>0</v>
      </c>
      <c r="D325" s="71">
        <v>0</v>
      </c>
      <c r="E325" s="71">
        <v>0</v>
      </c>
      <c r="F325" s="126">
        <f t="shared" si="8"/>
        <v>0</v>
      </c>
      <c r="G325" s="126">
        <f t="shared" si="9"/>
        <v>0</v>
      </c>
      <c r="H325" s="127">
        <v>2070601</v>
      </c>
    </row>
    <row r="326" customFormat="1" customHeight="1" spans="1:8">
      <c r="A326" s="101"/>
      <c r="B326" s="101" t="s">
        <v>214</v>
      </c>
      <c r="C326" s="71">
        <v>0</v>
      </c>
      <c r="D326" s="71">
        <v>0</v>
      </c>
      <c r="E326" s="71">
        <v>0</v>
      </c>
      <c r="F326" s="126">
        <f t="shared" si="8"/>
        <v>0</v>
      </c>
      <c r="G326" s="126">
        <f t="shared" si="9"/>
        <v>0</v>
      </c>
      <c r="H326" s="127">
        <v>2070602</v>
      </c>
    </row>
    <row r="327" customFormat="1" customHeight="1" spans="1:8">
      <c r="A327" s="101"/>
      <c r="B327" s="101" t="s">
        <v>215</v>
      </c>
      <c r="C327" s="71">
        <v>0</v>
      </c>
      <c r="D327" s="71">
        <v>0</v>
      </c>
      <c r="E327" s="71">
        <v>0</v>
      </c>
      <c r="F327" s="126">
        <f t="shared" si="8"/>
        <v>0</v>
      </c>
      <c r="G327" s="126">
        <f t="shared" si="9"/>
        <v>0</v>
      </c>
      <c r="H327" s="127">
        <v>2070603</v>
      </c>
    </row>
    <row r="328" customFormat="1" customHeight="1" spans="1:8">
      <c r="A328" s="101"/>
      <c r="B328" s="101" t="s">
        <v>469</v>
      </c>
      <c r="C328" s="71">
        <v>0</v>
      </c>
      <c r="D328" s="71">
        <v>0</v>
      </c>
      <c r="E328" s="71">
        <v>0</v>
      </c>
      <c r="F328" s="126">
        <f t="shared" si="8"/>
        <v>0</v>
      </c>
      <c r="G328" s="126">
        <f t="shared" si="9"/>
        <v>0</v>
      </c>
      <c r="H328" s="127">
        <v>2070604</v>
      </c>
    </row>
    <row r="329" customFormat="1" customHeight="1" spans="1:8">
      <c r="A329" s="101"/>
      <c r="B329" s="101" t="s">
        <v>470</v>
      </c>
      <c r="C329" s="71">
        <v>0</v>
      </c>
      <c r="D329" s="71">
        <v>0</v>
      </c>
      <c r="E329" s="71">
        <v>0</v>
      </c>
      <c r="F329" s="126">
        <f t="shared" si="8"/>
        <v>0</v>
      </c>
      <c r="G329" s="126">
        <f t="shared" si="9"/>
        <v>0</v>
      </c>
      <c r="H329" s="127">
        <v>2070605</v>
      </c>
    </row>
    <row r="330" customFormat="1" customHeight="1" spans="1:8">
      <c r="A330" s="101"/>
      <c r="B330" s="101" t="s">
        <v>471</v>
      </c>
      <c r="C330" s="71">
        <v>0</v>
      </c>
      <c r="D330" s="71">
        <v>0</v>
      </c>
      <c r="E330" s="71">
        <v>0</v>
      </c>
      <c r="F330" s="126">
        <f t="shared" si="8"/>
        <v>0</v>
      </c>
      <c r="G330" s="126">
        <f t="shared" si="9"/>
        <v>0</v>
      </c>
      <c r="H330" s="127">
        <v>2070606</v>
      </c>
    </row>
    <row r="331" customFormat="1" customHeight="1" spans="1:8">
      <c r="A331" s="101"/>
      <c r="B331" s="101" t="s">
        <v>472</v>
      </c>
      <c r="C331" s="71">
        <v>0</v>
      </c>
      <c r="D331" s="71">
        <v>0</v>
      </c>
      <c r="E331" s="71">
        <v>0</v>
      </c>
      <c r="F331" s="126">
        <f t="shared" si="8"/>
        <v>0</v>
      </c>
      <c r="G331" s="126">
        <f t="shared" si="9"/>
        <v>0</v>
      </c>
      <c r="H331" s="127">
        <v>2070607</v>
      </c>
    </row>
    <row r="332" customFormat="1" customHeight="1" spans="1:8">
      <c r="A332" s="101"/>
      <c r="B332" s="101" t="s">
        <v>473</v>
      </c>
      <c r="C332" s="71">
        <v>0</v>
      </c>
      <c r="D332" s="71">
        <v>0</v>
      </c>
      <c r="E332" s="71">
        <v>0</v>
      </c>
      <c r="F332" s="126">
        <f t="shared" si="8"/>
        <v>0</v>
      </c>
      <c r="G332" s="126">
        <f t="shared" si="9"/>
        <v>0</v>
      </c>
      <c r="H332" s="127">
        <v>2070699</v>
      </c>
    </row>
    <row r="333" customFormat="1" customHeight="1" spans="1:8">
      <c r="A333" s="101"/>
      <c r="B333" s="101" t="s">
        <v>474</v>
      </c>
      <c r="C333" s="71">
        <v>1064</v>
      </c>
      <c r="D333" s="71">
        <v>461</v>
      </c>
      <c r="E333" s="71">
        <v>679</v>
      </c>
      <c r="F333" s="126">
        <f t="shared" si="8"/>
        <v>0.638157894736842</v>
      </c>
      <c r="G333" s="126">
        <f t="shared" si="9"/>
        <v>1.47288503253796</v>
      </c>
      <c r="H333" s="127">
        <v>20708</v>
      </c>
    </row>
    <row r="334" customFormat="1" customHeight="1" spans="1:8">
      <c r="A334" s="101"/>
      <c r="B334" s="101" t="s">
        <v>213</v>
      </c>
      <c r="C334" s="158">
        <v>467</v>
      </c>
      <c r="D334" s="71">
        <v>451</v>
      </c>
      <c r="E334" s="71">
        <v>451</v>
      </c>
      <c r="F334" s="126">
        <f t="shared" si="8"/>
        <v>0.965738758029979</v>
      </c>
      <c r="G334" s="126">
        <f t="shared" si="9"/>
        <v>1</v>
      </c>
      <c r="H334" s="127">
        <v>2070801</v>
      </c>
    </row>
    <row r="335" customFormat="1" customHeight="1" spans="1:8">
      <c r="A335" s="101"/>
      <c r="B335" s="101" t="s">
        <v>214</v>
      </c>
      <c r="C335" s="158"/>
      <c r="D335" s="71">
        <v>0</v>
      </c>
      <c r="E335" s="71">
        <v>0</v>
      </c>
      <c r="F335" s="126">
        <f t="shared" si="8"/>
        <v>0</v>
      </c>
      <c r="G335" s="126">
        <f t="shared" si="9"/>
        <v>0</v>
      </c>
      <c r="H335" s="127">
        <v>2070802</v>
      </c>
    </row>
    <row r="336" customFormat="1" customHeight="1" spans="1:8">
      <c r="A336" s="101"/>
      <c r="B336" s="101" t="s">
        <v>215</v>
      </c>
      <c r="C336" s="158"/>
      <c r="D336" s="71">
        <v>0</v>
      </c>
      <c r="E336" s="71">
        <v>0</v>
      </c>
      <c r="F336" s="126">
        <f t="shared" si="8"/>
        <v>0</v>
      </c>
      <c r="G336" s="126">
        <f t="shared" si="9"/>
        <v>0</v>
      </c>
      <c r="H336" s="127">
        <v>2070803</v>
      </c>
    </row>
    <row r="337" customFormat="1" customHeight="1" spans="1:8">
      <c r="A337" s="101"/>
      <c r="B337" s="101" t="s">
        <v>475</v>
      </c>
      <c r="C337" s="158"/>
      <c r="D337" s="71">
        <v>0</v>
      </c>
      <c r="E337" s="71">
        <v>0</v>
      </c>
      <c r="F337" s="126">
        <f t="shared" si="8"/>
        <v>0</v>
      </c>
      <c r="G337" s="126">
        <f t="shared" si="9"/>
        <v>0</v>
      </c>
      <c r="H337" s="127">
        <v>2070806</v>
      </c>
    </row>
    <row r="338" customFormat="1" customHeight="1" spans="1:8">
      <c r="A338" s="101"/>
      <c r="B338" s="101" t="s">
        <v>476</v>
      </c>
      <c r="C338" s="158"/>
      <c r="D338" s="71">
        <v>0</v>
      </c>
      <c r="E338" s="71">
        <v>0</v>
      </c>
      <c r="F338" s="126">
        <f t="shared" si="8"/>
        <v>0</v>
      </c>
      <c r="G338" s="126">
        <f t="shared" si="9"/>
        <v>0</v>
      </c>
      <c r="H338" s="127">
        <v>2070807</v>
      </c>
    </row>
    <row r="339" customFormat="1" customHeight="1" spans="1:8">
      <c r="A339" s="101"/>
      <c r="B339" s="101" t="s">
        <v>477</v>
      </c>
      <c r="C339" s="158"/>
      <c r="D339" s="71">
        <v>0</v>
      </c>
      <c r="E339" s="71">
        <v>0</v>
      </c>
      <c r="F339" s="126">
        <f t="shared" si="8"/>
        <v>0</v>
      </c>
      <c r="G339" s="126">
        <f t="shared" si="9"/>
        <v>0</v>
      </c>
      <c r="H339" s="127">
        <v>2070808</v>
      </c>
    </row>
    <row r="340" customFormat="1" customHeight="1" spans="1:8">
      <c r="A340" s="101"/>
      <c r="B340" s="101" t="s">
        <v>478</v>
      </c>
      <c r="C340" s="158">
        <v>597</v>
      </c>
      <c r="D340" s="71">
        <v>10</v>
      </c>
      <c r="E340" s="71">
        <v>228</v>
      </c>
      <c r="F340" s="126">
        <f t="shared" ref="F340:F403" si="10">IF(C340=0,0,E340/C340)</f>
        <v>0.381909547738693</v>
      </c>
      <c r="G340" s="126">
        <f t="shared" ref="G340:G403" si="11">IF(D340=0,0,E340/D340)</f>
        <v>22.8</v>
      </c>
      <c r="H340" s="127">
        <v>2070899</v>
      </c>
    </row>
    <row r="341" customFormat="1" customHeight="1" spans="1:8">
      <c r="A341" s="101"/>
      <c r="B341" s="130" t="s">
        <v>479</v>
      </c>
      <c r="C341" s="71">
        <v>235</v>
      </c>
      <c r="D341" s="71">
        <v>298</v>
      </c>
      <c r="E341" s="71">
        <v>201</v>
      </c>
      <c r="F341" s="126">
        <f t="shared" si="10"/>
        <v>0.85531914893617</v>
      </c>
      <c r="G341" s="126">
        <f t="shared" si="11"/>
        <v>0.674496644295302</v>
      </c>
      <c r="H341" s="127">
        <v>20799</v>
      </c>
    </row>
    <row r="342" customFormat="1" customHeight="1" spans="1:8">
      <c r="A342" s="101"/>
      <c r="B342" s="130" t="s">
        <v>480</v>
      </c>
      <c r="C342" s="71">
        <v>0</v>
      </c>
      <c r="D342" s="71">
        <v>16</v>
      </c>
      <c r="E342" s="71">
        <v>0</v>
      </c>
      <c r="F342" s="126">
        <f t="shared" si="10"/>
        <v>0</v>
      </c>
      <c r="G342" s="126">
        <f t="shared" si="11"/>
        <v>0</v>
      </c>
      <c r="H342" s="127">
        <v>2079902</v>
      </c>
    </row>
    <row r="343" customFormat="1" customHeight="1" spans="1:8">
      <c r="A343" s="101"/>
      <c r="B343" s="130" t="s">
        <v>481</v>
      </c>
      <c r="C343" s="71">
        <v>0</v>
      </c>
      <c r="D343" s="71">
        <v>0</v>
      </c>
      <c r="E343" s="71">
        <v>0</v>
      </c>
      <c r="F343" s="126">
        <f t="shared" si="10"/>
        <v>0</v>
      </c>
      <c r="G343" s="126">
        <f t="shared" si="11"/>
        <v>0</v>
      </c>
      <c r="H343" s="127">
        <v>2079903</v>
      </c>
    </row>
    <row r="344" customFormat="1" customHeight="1" spans="1:8">
      <c r="A344" s="101"/>
      <c r="B344" s="130" t="s">
        <v>482</v>
      </c>
      <c r="C344" s="158">
        <v>235</v>
      </c>
      <c r="D344" s="71">
        <v>282</v>
      </c>
      <c r="E344" s="71">
        <v>201</v>
      </c>
      <c r="F344" s="126">
        <f t="shared" si="10"/>
        <v>0.85531914893617</v>
      </c>
      <c r="G344" s="126">
        <f t="shared" si="11"/>
        <v>0.712765957446808</v>
      </c>
      <c r="H344" s="127">
        <v>2079999</v>
      </c>
    </row>
    <row r="345" customFormat="1" customHeight="1" spans="1:8">
      <c r="A345" s="84" t="s">
        <v>483</v>
      </c>
      <c r="B345" s="130" t="s">
        <v>167</v>
      </c>
      <c r="C345" s="71">
        <v>52290</v>
      </c>
      <c r="D345" s="71">
        <v>46665</v>
      </c>
      <c r="E345" s="71">
        <v>51416</v>
      </c>
      <c r="F345" s="126">
        <f t="shared" si="10"/>
        <v>0.983285523044559</v>
      </c>
      <c r="G345" s="126">
        <f t="shared" si="11"/>
        <v>1.10181077895639</v>
      </c>
      <c r="H345" s="127">
        <v>208</v>
      </c>
    </row>
    <row r="346" customFormat="1" customHeight="1" spans="1:8">
      <c r="A346" s="101"/>
      <c r="B346" s="130" t="s">
        <v>484</v>
      </c>
      <c r="C346" s="71">
        <v>1932</v>
      </c>
      <c r="D346" s="71">
        <v>2265</v>
      </c>
      <c r="E346" s="71">
        <v>1864</v>
      </c>
      <c r="F346" s="126">
        <f t="shared" si="10"/>
        <v>0.9648033126294</v>
      </c>
      <c r="G346" s="126">
        <f t="shared" si="11"/>
        <v>0.822958057395143</v>
      </c>
      <c r="H346" s="127">
        <v>20801</v>
      </c>
    </row>
    <row r="347" customFormat="1" customHeight="1" spans="1:8">
      <c r="A347" s="101"/>
      <c r="B347" s="130" t="s">
        <v>213</v>
      </c>
      <c r="C347" s="158">
        <v>1791</v>
      </c>
      <c r="D347" s="71">
        <v>1837</v>
      </c>
      <c r="E347" s="71">
        <v>1777</v>
      </c>
      <c r="F347" s="126">
        <f t="shared" si="10"/>
        <v>0.992183137911781</v>
      </c>
      <c r="G347" s="126">
        <f t="shared" si="11"/>
        <v>0.967338051170387</v>
      </c>
      <c r="H347" s="127">
        <v>2080101</v>
      </c>
    </row>
    <row r="348" customFormat="1" customHeight="1" spans="1:8">
      <c r="A348" s="101"/>
      <c r="B348" s="130" t="s">
        <v>214</v>
      </c>
      <c r="C348" s="158"/>
      <c r="D348" s="71">
        <v>0</v>
      </c>
      <c r="E348" s="71">
        <v>0</v>
      </c>
      <c r="F348" s="126">
        <f t="shared" si="10"/>
        <v>0</v>
      </c>
      <c r="G348" s="126">
        <f t="shared" si="11"/>
        <v>0</v>
      </c>
      <c r="H348" s="127">
        <v>2080102</v>
      </c>
    </row>
    <row r="349" customFormat="1" customHeight="1" spans="1:8">
      <c r="A349" s="101"/>
      <c r="B349" s="130" t="s">
        <v>215</v>
      </c>
      <c r="C349" s="158"/>
      <c r="D349" s="71">
        <v>0</v>
      </c>
      <c r="E349" s="71">
        <v>0</v>
      </c>
      <c r="F349" s="126">
        <f t="shared" si="10"/>
        <v>0</v>
      </c>
      <c r="G349" s="126">
        <f t="shared" si="11"/>
        <v>0</v>
      </c>
      <c r="H349" s="127">
        <v>2080103</v>
      </c>
    </row>
    <row r="350" customFormat="1" customHeight="1" spans="1:8">
      <c r="A350" s="101"/>
      <c r="B350" s="130" t="s">
        <v>485</v>
      </c>
      <c r="C350" s="158"/>
      <c r="D350" s="71">
        <v>0</v>
      </c>
      <c r="E350" s="71">
        <v>0</v>
      </c>
      <c r="F350" s="126">
        <f t="shared" si="10"/>
        <v>0</v>
      </c>
      <c r="G350" s="126">
        <f t="shared" si="11"/>
        <v>0</v>
      </c>
      <c r="H350" s="127">
        <v>2080104</v>
      </c>
    </row>
    <row r="351" customFormat="1" customHeight="1" spans="1:8">
      <c r="A351" s="101"/>
      <c r="B351" s="130" t="s">
        <v>486</v>
      </c>
      <c r="C351" s="158"/>
      <c r="D351" s="71">
        <v>0</v>
      </c>
      <c r="E351" s="71">
        <v>0</v>
      </c>
      <c r="F351" s="126">
        <f t="shared" si="10"/>
        <v>0</v>
      </c>
      <c r="G351" s="126">
        <f t="shared" si="11"/>
        <v>0</v>
      </c>
      <c r="H351" s="127">
        <v>2080105</v>
      </c>
    </row>
    <row r="352" customFormat="1" customHeight="1" spans="1:8">
      <c r="A352" s="101"/>
      <c r="B352" s="130" t="s">
        <v>487</v>
      </c>
      <c r="C352" s="158"/>
      <c r="D352" s="71">
        <v>0</v>
      </c>
      <c r="E352" s="71">
        <v>0</v>
      </c>
      <c r="F352" s="126">
        <f t="shared" si="10"/>
        <v>0</v>
      </c>
      <c r="G352" s="126">
        <f t="shared" si="11"/>
        <v>0</v>
      </c>
      <c r="H352" s="127">
        <v>2080106</v>
      </c>
    </row>
    <row r="353" customFormat="1" customHeight="1" spans="1:8">
      <c r="A353" s="101"/>
      <c r="B353" s="130" t="s">
        <v>488</v>
      </c>
      <c r="C353" s="158"/>
      <c r="D353" s="71">
        <v>0</v>
      </c>
      <c r="E353" s="71">
        <v>0</v>
      </c>
      <c r="F353" s="126">
        <f t="shared" si="10"/>
        <v>0</v>
      </c>
      <c r="G353" s="126">
        <f t="shared" si="11"/>
        <v>0</v>
      </c>
      <c r="H353" s="127">
        <v>2080107</v>
      </c>
    </row>
    <row r="354" customFormat="1" customHeight="1" spans="1:8">
      <c r="A354" s="101"/>
      <c r="B354" s="130" t="s">
        <v>254</v>
      </c>
      <c r="C354" s="158"/>
      <c r="D354" s="71">
        <v>0</v>
      </c>
      <c r="E354" s="71">
        <v>0</v>
      </c>
      <c r="F354" s="126">
        <f t="shared" si="10"/>
        <v>0</v>
      </c>
      <c r="G354" s="126">
        <f t="shared" si="11"/>
        <v>0</v>
      </c>
      <c r="H354" s="127">
        <v>2080108</v>
      </c>
    </row>
    <row r="355" customFormat="1" customHeight="1" spans="1:8">
      <c r="A355" s="101"/>
      <c r="B355" s="130" t="s">
        <v>489</v>
      </c>
      <c r="C355" s="158"/>
      <c r="D355" s="71">
        <v>0</v>
      </c>
      <c r="E355" s="71">
        <v>0</v>
      </c>
      <c r="F355" s="126">
        <f t="shared" si="10"/>
        <v>0</v>
      </c>
      <c r="G355" s="126">
        <f t="shared" si="11"/>
        <v>0</v>
      </c>
      <c r="H355" s="127">
        <v>2080109</v>
      </c>
    </row>
    <row r="356" customFormat="1" customHeight="1" spans="1:8">
      <c r="A356" s="101"/>
      <c r="B356" s="130" t="s">
        <v>490</v>
      </c>
      <c r="C356" s="158"/>
      <c r="D356" s="71">
        <v>0</v>
      </c>
      <c r="E356" s="71">
        <v>0</v>
      </c>
      <c r="F356" s="126">
        <f t="shared" si="10"/>
        <v>0</v>
      </c>
      <c r="G356" s="126">
        <f t="shared" si="11"/>
        <v>0</v>
      </c>
      <c r="H356" s="127">
        <v>2080110</v>
      </c>
    </row>
    <row r="357" customFormat="1" customHeight="1" spans="1:8">
      <c r="A357" s="101"/>
      <c r="B357" s="130" t="s">
        <v>491</v>
      </c>
      <c r="C357" s="158"/>
      <c r="D357" s="71">
        <v>0</v>
      </c>
      <c r="E357" s="71">
        <v>0</v>
      </c>
      <c r="F357" s="126">
        <f t="shared" si="10"/>
        <v>0</v>
      </c>
      <c r="G357" s="126">
        <f t="shared" si="11"/>
        <v>0</v>
      </c>
      <c r="H357" s="127">
        <v>2080111</v>
      </c>
    </row>
    <row r="358" customFormat="1" customHeight="1" spans="1:8">
      <c r="A358" s="101"/>
      <c r="B358" s="130" t="s">
        <v>492</v>
      </c>
      <c r="C358" s="158"/>
      <c r="D358" s="71">
        <v>0</v>
      </c>
      <c r="E358" s="71">
        <v>0</v>
      </c>
      <c r="F358" s="126">
        <f t="shared" si="10"/>
        <v>0</v>
      </c>
      <c r="G358" s="126">
        <f t="shared" si="11"/>
        <v>0</v>
      </c>
      <c r="H358" s="127">
        <v>2080112</v>
      </c>
    </row>
    <row r="359" customFormat="1" customHeight="1" spans="1:8">
      <c r="A359" s="101"/>
      <c r="B359" s="130" t="s">
        <v>493</v>
      </c>
      <c r="C359" s="158"/>
      <c r="D359" s="71">
        <v>0</v>
      </c>
      <c r="E359" s="71">
        <v>0</v>
      </c>
      <c r="F359" s="126">
        <f t="shared" si="10"/>
        <v>0</v>
      </c>
      <c r="G359" s="126">
        <f t="shared" si="11"/>
        <v>0</v>
      </c>
      <c r="H359" s="127">
        <v>2080113</v>
      </c>
    </row>
    <row r="360" customFormat="1" customHeight="1" spans="1:8">
      <c r="A360" s="101"/>
      <c r="B360" s="130" t="s">
        <v>494</v>
      </c>
      <c r="C360" s="158"/>
      <c r="D360" s="71">
        <v>0</v>
      </c>
      <c r="E360" s="71">
        <v>0</v>
      </c>
      <c r="F360" s="126">
        <f t="shared" si="10"/>
        <v>0</v>
      </c>
      <c r="G360" s="126">
        <f t="shared" si="11"/>
        <v>0</v>
      </c>
      <c r="H360" s="127">
        <v>2080114</v>
      </c>
    </row>
    <row r="361" customFormat="1" customHeight="1" spans="1:8">
      <c r="A361" s="101"/>
      <c r="B361" s="130" t="s">
        <v>495</v>
      </c>
      <c r="C361" s="158"/>
      <c r="D361" s="71">
        <v>0</v>
      </c>
      <c r="E361" s="71">
        <v>0</v>
      </c>
      <c r="F361" s="126">
        <f t="shared" si="10"/>
        <v>0</v>
      </c>
      <c r="G361" s="126">
        <f t="shared" si="11"/>
        <v>0</v>
      </c>
      <c r="H361" s="127">
        <v>2080115</v>
      </c>
    </row>
    <row r="362" customFormat="1" customHeight="1" spans="1:8">
      <c r="A362" s="101"/>
      <c r="B362" s="130" t="s">
        <v>496</v>
      </c>
      <c r="C362" s="158"/>
      <c r="D362" s="71">
        <v>0</v>
      </c>
      <c r="E362" s="71">
        <v>0</v>
      </c>
      <c r="F362" s="126">
        <f t="shared" si="10"/>
        <v>0</v>
      </c>
      <c r="G362" s="126">
        <f t="shared" si="11"/>
        <v>0</v>
      </c>
      <c r="H362" s="127">
        <v>2080116</v>
      </c>
    </row>
    <row r="363" customFormat="1" customHeight="1" spans="1:8">
      <c r="A363" s="101"/>
      <c r="B363" s="130" t="s">
        <v>222</v>
      </c>
      <c r="C363" s="158"/>
      <c r="D363" s="71">
        <v>0</v>
      </c>
      <c r="E363" s="71">
        <v>0</v>
      </c>
      <c r="F363" s="126">
        <f t="shared" si="10"/>
        <v>0</v>
      </c>
      <c r="G363" s="126">
        <f t="shared" si="11"/>
        <v>0</v>
      </c>
      <c r="H363" s="127">
        <v>2080150</v>
      </c>
    </row>
    <row r="364" customFormat="1" customHeight="1" spans="1:8">
      <c r="A364" s="101"/>
      <c r="B364" s="130" t="s">
        <v>497</v>
      </c>
      <c r="C364" s="158">
        <v>141</v>
      </c>
      <c r="D364" s="71">
        <v>428</v>
      </c>
      <c r="E364" s="71">
        <v>87</v>
      </c>
      <c r="F364" s="126">
        <f t="shared" si="10"/>
        <v>0.617021276595745</v>
      </c>
      <c r="G364" s="126">
        <f t="shared" si="11"/>
        <v>0.203271028037383</v>
      </c>
      <c r="H364" s="127">
        <v>2080199</v>
      </c>
    </row>
    <row r="365" customFormat="1" customHeight="1" spans="1:8">
      <c r="A365" s="101"/>
      <c r="B365" s="130" t="s">
        <v>498</v>
      </c>
      <c r="C365" s="71">
        <v>1115</v>
      </c>
      <c r="D365" s="71">
        <v>884</v>
      </c>
      <c r="E365" s="71">
        <v>820</v>
      </c>
      <c r="F365" s="126">
        <f t="shared" si="10"/>
        <v>0.73542600896861</v>
      </c>
      <c r="G365" s="126">
        <f t="shared" si="11"/>
        <v>0.927601809954751</v>
      </c>
      <c r="H365" s="127">
        <v>20802</v>
      </c>
    </row>
    <row r="366" customFormat="1" customHeight="1" spans="1:8">
      <c r="A366" s="101"/>
      <c r="B366" s="130" t="s">
        <v>213</v>
      </c>
      <c r="C366" s="158">
        <v>589</v>
      </c>
      <c r="D366" s="71">
        <v>422</v>
      </c>
      <c r="E366" s="71">
        <v>575</v>
      </c>
      <c r="F366" s="126">
        <f t="shared" si="10"/>
        <v>0.976230899830221</v>
      </c>
      <c r="G366" s="126">
        <f t="shared" si="11"/>
        <v>1.36255924170616</v>
      </c>
      <c r="H366" s="127">
        <v>2080201</v>
      </c>
    </row>
    <row r="367" customFormat="1" customHeight="1" spans="1:8">
      <c r="A367" s="101"/>
      <c r="B367" s="130" t="s">
        <v>214</v>
      </c>
      <c r="C367" s="158"/>
      <c r="D367" s="71">
        <v>0</v>
      </c>
      <c r="E367" s="71">
        <v>0</v>
      </c>
      <c r="F367" s="126">
        <f t="shared" si="10"/>
        <v>0</v>
      </c>
      <c r="G367" s="126">
        <f t="shared" si="11"/>
        <v>0</v>
      </c>
      <c r="H367" s="127">
        <v>2080202</v>
      </c>
    </row>
    <row r="368" customFormat="1" customHeight="1" spans="1:8">
      <c r="A368" s="101"/>
      <c r="B368" s="130" t="s">
        <v>215</v>
      </c>
      <c r="C368" s="158"/>
      <c r="D368" s="71">
        <v>0</v>
      </c>
      <c r="E368" s="71">
        <v>0</v>
      </c>
      <c r="F368" s="126">
        <f t="shared" si="10"/>
        <v>0</v>
      </c>
      <c r="G368" s="126">
        <f t="shared" si="11"/>
        <v>0</v>
      </c>
      <c r="H368" s="127">
        <v>2080203</v>
      </c>
    </row>
    <row r="369" customFormat="1" customHeight="1" spans="1:8">
      <c r="A369" s="101"/>
      <c r="B369" s="130" t="s">
        <v>499</v>
      </c>
      <c r="C369" s="158"/>
      <c r="D369" s="71">
        <v>0</v>
      </c>
      <c r="E369" s="71">
        <v>0</v>
      </c>
      <c r="F369" s="126">
        <f t="shared" si="10"/>
        <v>0</v>
      </c>
      <c r="G369" s="126">
        <f t="shared" si="11"/>
        <v>0</v>
      </c>
      <c r="H369" s="127">
        <v>2080206</v>
      </c>
    </row>
    <row r="370" customFormat="1" customHeight="1" spans="1:8">
      <c r="A370" s="101"/>
      <c r="B370" s="130" t="s">
        <v>500</v>
      </c>
      <c r="C370" s="158"/>
      <c r="D370" s="71">
        <v>0</v>
      </c>
      <c r="E370" s="71">
        <v>0</v>
      </c>
      <c r="F370" s="126">
        <f t="shared" si="10"/>
        <v>0</v>
      </c>
      <c r="G370" s="126">
        <f t="shared" si="11"/>
        <v>0</v>
      </c>
      <c r="H370" s="127">
        <v>2080207</v>
      </c>
    </row>
    <row r="371" customFormat="1" customHeight="1" spans="1:8">
      <c r="A371" s="101"/>
      <c r="B371" s="130" t="s">
        <v>501</v>
      </c>
      <c r="C371" s="158"/>
      <c r="D371" s="71">
        <v>1</v>
      </c>
      <c r="E371" s="71">
        <v>0</v>
      </c>
      <c r="F371" s="126">
        <f t="shared" si="10"/>
        <v>0</v>
      </c>
      <c r="G371" s="126">
        <f t="shared" si="11"/>
        <v>0</v>
      </c>
      <c r="H371" s="127">
        <v>2080208</v>
      </c>
    </row>
    <row r="372" customFormat="1" customHeight="1" spans="1:8">
      <c r="A372" s="101"/>
      <c r="B372" s="130" t="s">
        <v>502</v>
      </c>
      <c r="C372" s="158">
        <v>526</v>
      </c>
      <c r="D372" s="71">
        <v>461</v>
      </c>
      <c r="E372" s="71">
        <v>245</v>
      </c>
      <c r="F372" s="126">
        <f t="shared" si="10"/>
        <v>0.465779467680608</v>
      </c>
      <c r="G372" s="126">
        <f t="shared" si="11"/>
        <v>0.531453362255965</v>
      </c>
      <c r="H372" s="127">
        <v>2080299</v>
      </c>
    </row>
    <row r="373" customFormat="1" customHeight="1" spans="1:8">
      <c r="A373" s="101"/>
      <c r="B373" s="130" t="s">
        <v>503</v>
      </c>
      <c r="C373" s="71">
        <v>0</v>
      </c>
      <c r="D373" s="71">
        <v>0</v>
      </c>
      <c r="E373" s="71">
        <v>0</v>
      </c>
      <c r="F373" s="126">
        <f t="shared" si="10"/>
        <v>0</v>
      </c>
      <c r="G373" s="126">
        <f t="shared" si="11"/>
        <v>0</v>
      </c>
      <c r="H373" s="127">
        <v>20804</v>
      </c>
    </row>
    <row r="374" customFormat="1" customHeight="1" spans="1:8">
      <c r="A374" s="101"/>
      <c r="B374" s="130" t="s">
        <v>504</v>
      </c>
      <c r="C374" s="71">
        <v>0</v>
      </c>
      <c r="D374" s="71">
        <v>0</v>
      </c>
      <c r="E374" s="71">
        <v>0</v>
      </c>
      <c r="F374" s="126">
        <f t="shared" si="10"/>
        <v>0</v>
      </c>
      <c r="G374" s="126">
        <f t="shared" si="11"/>
        <v>0</v>
      </c>
      <c r="H374" s="127">
        <v>2080402</v>
      </c>
    </row>
    <row r="375" customFormat="1" customHeight="1" spans="1:8">
      <c r="A375" s="101"/>
      <c r="B375" s="130" t="s">
        <v>505</v>
      </c>
      <c r="C375" s="71">
        <v>22171</v>
      </c>
      <c r="D375" s="71">
        <v>18672</v>
      </c>
      <c r="E375" s="71">
        <v>21571</v>
      </c>
      <c r="F375" s="126">
        <f t="shared" si="10"/>
        <v>0.972937621216905</v>
      </c>
      <c r="G375" s="126">
        <f t="shared" si="11"/>
        <v>1.15525921165381</v>
      </c>
      <c r="H375" s="127">
        <v>20805</v>
      </c>
    </row>
    <row r="376" customFormat="1" customHeight="1" spans="1:8">
      <c r="A376" s="101"/>
      <c r="B376" s="130" t="s">
        <v>506</v>
      </c>
      <c r="C376" s="71">
        <v>2886</v>
      </c>
      <c r="D376" s="71">
        <v>2535</v>
      </c>
      <c r="E376" s="71">
        <v>2637</v>
      </c>
      <c r="F376" s="126">
        <f t="shared" si="10"/>
        <v>0.913721413721414</v>
      </c>
      <c r="G376" s="126">
        <f t="shared" si="11"/>
        <v>1.04023668639053</v>
      </c>
      <c r="H376" s="127">
        <v>2080501</v>
      </c>
    </row>
    <row r="377" customFormat="1" customHeight="1" spans="1:8">
      <c r="A377" s="101"/>
      <c r="B377" s="130" t="s">
        <v>507</v>
      </c>
      <c r="C377" s="71">
        <v>4220</v>
      </c>
      <c r="D377" s="71">
        <v>3726</v>
      </c>
      <c r="E377" s="71">
        <v>3936</v>
      </c>
      <c r="F377" s="126">
        <f t="shared" si="10"/>
        <v>0.932701421800948</v>
      </c>
      <c r="G377" s="126">
        <f t="shared" si="11"/>
        <v>1.05636070853462</v>
      </c>
      <c r="H377" s="127">
        <v>2080502</v>
      </c>
    </row>
    <row r="378" customFormat="1" customHeight="1" spans="1:8">
      <c r="A378" s="101"/>
      <c r="B378" s="130" t="s">
        <v>508</v>
      </c>
      <c r="C378" s="71"/>
      <c r="D378" s="71">
        <v>0</v>
      </c>
      <c r="E378" s="71">
        <v>0</v>
      </c>
      <c r="F378" s="126">
        <f t="shared" si="10"/>
        <v>0</v>
      </c>
      <c r="G378" s="126">
        <f t="shared" si="11"/>
        <v>0</v>
      </c>
      <c r="H378" s="127">
        <v>2080503</v>
      </c>
    </row>
    <row r="379" customFormat="1" customHeight="1" spans="1:8">
      <c r="A379" s="101"/>
      <c r="B379" s="130" t="s">
        <v>509</v>
      </c>
      <c r="C379" s="71">
        <v>10209</v>
      </c>
      <c r="D379" s="71">
        <v>9401</v>
      </c>
      <c r="E379" s="71">
        <v>10259</v>
      </c>
      <c r="F379" s="126">
        <f t="shared" si="10"/>
        <v>1.00489763933784</v>
      </c>
      <c r="G379" s="126">
        <f t="shared" si="11"/>
        <v>1.09126688650144</v>
      </c>
      <c r="H379" s="127">
        <v>2080505</v>
      </c>
    </row>
    <row r="380" customFormat="1" customHeight="1" spans="1:8">
      <c r="A380" s="101"/>
      <c r="B380" s="130" t="s">
        <v>510</v>
      </c>
      <c r="C380" s="71">
        <v>3256</v>
      </c>
      <c r="D380" s="71">
        <v>1408</v>
      </c>
      <c r="E380" s="71">
        <v>2904</v>
      </c>
      <c r="F380" s="126">
        <f t="shared" si="10"/>
        <v>0.891891891891892</v>
      </c>
      <c r="G380" s="126">
        <f t="shared" si="11"/>
        <v>2.0625</v>
      </c>
      <c r="H380" s="127">
        <v>2080506</v>
      </c>
    </row>
    <row r="381" customFormat="1" customHeight="1" spans="1:8">
      <c r="A381" s="101"/>
      <c r="B381" s="130" t="s">
        <v>511</v>
      </c>
      <c r="C381" s="71">
        <v>1600</v>
      </c>
      <c r="D381" s="71">
        <v>1595</v>
      </c>
      <c r="E381" s="71">
        <v>1828</v>
      </c>
      <c r="F381" s="126">
        <f t="shared" si="10"/>
        <v>1.1425</v>
      </c>
      <c r="G381" s="126">
        <f t="shared" si="11"/>
        <v>1.14608150470219</v>
      </c>
      <c r="H381" s="127">
        <v>2080507</v>
      </c>
    </row>
    <row r="382" customFormat="1" customHeight="1" spans="1:8">
      <c r="A382" s="101"/>
      <c r="B382" s="130" t="s">
        <v>512</v>
      </c>
      <c r="C382" s="71"/>
      <c r="D382" s="71">
        <v>0</v>
      </c>
      <c r="E382" s="71">
        <v>0</v>
      </c>
      <c r="F382" s="126">
        <f t="shared" si="10"/>
        <v>0</v>
      </c>
      <c r="G382" s="126">
        <f t="shared" si="11"/>
        <v>0</v>
      </c>
      <c r="H382" s="127">
        <v>2080508</v>
      </c>
    </row>
    <row r="383" customFormat="1" customHeight="1" spans="1:8">
      <c r="A383" s="101"/>
      <c r="B383" s="130" t="s">
        <v>513</v>
      </c>
      <c r="C383" s="71"/>
      <c r="D383" s="71">
        <v>7</v>
      </c>
      <c r="E383" s="71">
        <v>7</v>
      </c>
      <c r="F383" s="126">
        <f t="shared" si="10"/>
        <v>0</v>
      </c>
      <c r="G383" s="126">
        <f t="shared" si="11"/>
        <v>1</v>
      </c>
      <c r="H383" s="127">
        <v>2080599</v>
      </c>
    </row>
    <row r="384" customFormat="1" customHeight="1" spans="1:8">
      <c r="A384" s="101"/>
      <c r="B384" s="130" t="s">
        <v>514</v>
      </c>
      <c r="C384" s="71">
        <v>0</v>
      </c>
      <c r="D384" s="71">
        <v>0</v>
      </c>
      <c r="E384" s="71">
        <v>0</v>
      </c>
      <c r="F384" s="126">
        <f t="shared" si="10"/>
        <v>0</v>
      </c>
      <c r="G384" s="126">
        <f t="shared" si="11"/>
        <v>0</v>
      </c>
      <c r="H384" s="127">
        <v>20806</v>
      </c>
    </row>
    <row r="385" customFormat="1" customHeight="1" spans="1:8">
      <c r="A385" s="101"/>
      <c r="B385" s="130" t="s">
        <v>515</v>
      </c>
      <c r="C385" s="71">
        <v>0</v>
      </c>
      <c r="D385" s="71">
        <v>0</v>
      </c>
      <c r="E385" s="71">
        <v>0</v>
      </c>
      <c r="F385" s="126">
        <f t="shared" si="10"/>
        <v>0</v>
      </c>
      <c r="G385" s="126">
        <f t="shared" si="11"/>
        <v>0</v>
      </c>
      <c r="H385" s="127">
        <v>2080601</v>
      </c>
    </row>
    <row r="386" customFormat="1" customHeight="1" spans="1:8">
      <c r="A386" s="101"/>
      <c r="B386" s="130" t="s">
        <v>516</v>
      </c>
      <c r="C386" s="71">
        <v>0</v>
      </c>
      <c r="D386" s="71">
        <v>0</v>
      </c>
      <c r="E386" s="71">
        <v>0</v>
      </c>
      <c r="F386" s="126">
        <f t="shared" si="10"/>
        <v>0</v>
      </c>
      <c r="G386" s="126">
        <f t="shared" si="11"/>
        <v>0</v>
      </c>
      <c r="H386" s="127">
        <v>2080602</v>
      </c>
    </row>
    <row r="387" customFormat="1" customHeight="1" spans="1:8">
      <c r="A387" s="101"/>
      <c r="B387" s="130" t="s">
        <v>517</v>
      </c>
      <c r="C387" s="71">
        <v>0</v>
      </c>
      <c r="D387" s="71">
        <v>0</v>
      </c>
      <c r="E387" s="71">
        <v>0</v>
      </c>
      <c r="F387" s="126">
        <f t="shared" si="10"/>
        <v>0</v>
      </c>
      <c r="G387" s="126">
        <f t="shared" si="11"/>
        <v>0</v>
      </c>
      <c r="H387" s="127">
        <v>2080699</v>
      </c>
    </row>
    <row r="388" customFormat="1" customHeight="1" spans="1:8">
      <c r="A388" s="101"/>
      <c r="B388" s="130" t="s">
        <v>518</v>
      </c>
      <c r="C388" s="71">
        <v>2646</v>
      </c>
      <c r="D388" s="71">
        <v>1800</v>
      </c>
      <c r="E388" s="71">
        <v>3117</v>
      </c>
      <c r="F388" s="126">
        <f t="shared" si="10"/>
        <v>1.17800453514739</v>
      </c>
      <c r="G388" s="126">
        <f t="shared" si="11"/>
        <v>1.73166666666667</v>
      </c>
      <c r="H388" s="127">
        <v>20807</v>
      </c>
    </row>
    <row r="389" customFormat="1" customHeight="1" spans="1:8">
      <c r="A389" s="101"/>
      <c r="B389" s="130" t="s">
        <v>519</v>
      </c>
      <c r="C389" s="71"/>
      <c r="D389" s="71">
        <v>0</v>
      </c>
      <c r="E389" s="71">
        <v>0</v>
      </c>
      <c r="F389" s="126">
        <f t="shared" si="10"/>
        <v>0</v>
      </c>
      <c r="G389" s="126">
        <f t="shared" si="11"/>
        <v>0</v>
      </c>
      <c r="H389" s="127">
        <v>2080701</v>
      </c>
    </row>
    <row r="390" customFormat="1" customHeight="1" spans="1:8">
      <c r="A390" s="101"/>
      <c r="B390" s="130" t="s">
        <v>520</v>
      </c>
      <c r="C390" s="71">
        <v>118</v>
      </c>
      <c r="D390" s="71">
        <v>0</v>
      </c>
      <c r="E390" s="71">
        <v>539</v>
      </c>
      <c r="F390" s="126">
        <f t="shared" si="10"/>
        <v>4.56779661016949</v>
      </c>
      <c r="G390" s="126">
        <f t="shared" si="11"/>
        <v>0</v>
      </c>
      <c r="H390" s="127">
        <v>2080702</v>
      </c>
    </row>
    <row r="391" customFormat="1" customHeight="1" spans="1:8">
      <c r="A391" s="101"/>
      <c r="B391" s="130" t="s">
        <v>521</v>
      </c>
      <c r="C391" s="71">
        <v>1103</v>
      </c>
      <c r="D391" s="71">
        <v>530</v>
      </c>
      <c r="E391" s="71">
        <v>1291</v>
      </c>
      <c r="F391" s="126">
        <f t="shared" si="10"/>
        <v>1.17044424297371</v>
      </c>
      <c r="G391" s="126">
        <f t="shared" si="11"/>
        <v>2.43584905660377</v>
      </c>
      <c r="H391" s="127">
        <v>2080704</v>
      </c>
    </row>
    <row r="392" customFormat="1" customHeight="1" spans="1:8">
      <c r="A392" s="101"/>
      <c r="B392" s="130" t="s">
        <v>522</v>
      </c>
      <c r="C392" s="71">
        <v>1255</v>
      </c>
      <c r="D392" s="71">
        <v>1125</v>
      </c>
      <c r="E392" s="71">
        <v>1077</v>
      </c>
      <c r="F392" s="126">
        <f t="shared" si="10"/>
        <v>0.858167330677291</v>
      </c>
      <c r="G392" s="126">
        <f t="shared" si="11"/>
        <v>0.957333333333333</v>
      </c>
      <c r="H392" s="127">
        <v>2080705</v>
      </c>
    </row>
    <row r="393" customFormat="1" customHeight="1" spans="1:8">
      <c r="A393" s="101"/>
      <c r="B393" s="130" t="s">
        <v>523</v>
      </c>
      <c r="C393" s="71"/>
      <c r="D393" s="71">
        <v>0</v>
      </c>
      <c r="E393" s="71">
        <v>0</v>
      </c>
      <c r="F393" s="126">
        <f t="shared" si="10"/>
        <v>0</v>
      </c>
      <c r="G393" s="126">
        <f t="shared" si="11"/>
        <v>0</v>
      </c>
      <c r="H393" s="127">
        <v>2080709</v>
      </c>
    </row>
    <row r="394" customFormat="1" customHeight="1" spans="1:8">
      <c r="A394" s="101"/>
      <c r="B394" s="130" t="s">
        <v>524</v>
      </c>
      <c r="C394" s="71">
        <v>43</v>
      </c>
      <c r="D394" s="71">
        <v>12</v>
      </c>
      <c r="E394" s="71">
        <v>96</v>
      </c>
      <c r="F394" s="126">
        <f t="shared" si="10"/>
        <v>2.23255813953488</v>
      </c>
      <c r="G394" s="126">
        <f t="shared" si="11"/>
        <v>8</v>
      </c>
      <c r="H394" s="127">
        <v>2080711</v>
      </c>
    </row>
    <row r="395" customFormat="1" customHeight="1" spans="1:8">
      <c r="A395" s="101"/>
      <c r="B395" s="130" t="s">
        <v>525</v>
      </c>
      <c r="C395" s="71"/>
      <c r="D395" s="71">
        <v>0</v>
      </c>
      <c r="E395" s="71">
        <v>0</v>
      </c>
      <c r="F395" s="126">
        <f t="shared" si="10"/>
        <v>0</v>
      </c>
      <c r="G395" s="126">
        <f t="shared" si="11"/>
        <v>0</v>
      </c>
      <c r="H395" s="127">
        <v>2080712</v>
      </c>
    </row>
    <row r="396" customFormat="1" customHeight="1" spans="1:8">
      <c r="A396" s="101"/>
      <c r="B396" s="130" t="s">
        <v>526</v>
      </c>
      <c r="C396" s="71">
        <v>25</v>
      </c>
      <c r="D396" s="71">
        <v>56</v>
      </c>
      <c r="E396" s="71">
        <v>13</v>
      </c>
      <c r="F396" s="126">
        <f t="shared" si="10"/>
        <v>0.52</v>
      </c>
      <c r="G396" s="126">
        <f t="shared" si="11"/>
        <v>0.232142857142857</v>
      </c>
      <c r="H396" s="127">
        <v>2080713</v>
      </c>
    </row>
    <row r="397" customFormat="1" customHeight="1" spans="1:8">
      <c r="A397" s="101"/>
      <c r="B397" s="130" t="s">
        <v>527</v>
      </c>
      <c r="C397" s="71">
        <v>102</v>
      </c>
      <c r="D397" s="71">
        <v>77</v>
      </c>
      <c r="E397" s="71">
        <v>101</v>
      </c>
      <c r="F397" s="126">
        <f t="shared" si="10"/>
        <v>0.990196078431373</v>
      </c>
      <c r="G397" s="126">
        <f t="shared" si="11"/>
        <v>1.31168831168831</v>
      </c>
      <c r="H397" s="127">
        <v>2080799</v>
      </c>
    </row>
    <row r="398" customFormat="1" customHeight="1" spans="1:8">
      <c r="A398" s="101"/>
      <c r="B398" s="130" t="s">
        <v>528</v>
      </c>
      <c r="C398" s="71">
        <v>2655</v>
      </c>
      <c r="D398" s="71">
        <v>2841</v>
      </c>
      <c r="E398" s="71">
        <v>2860</v>
      </c>
      <c r="F398" s="126">
        <f t="shared" si="10"/>
        <v>1.07721280602637</v>
      </c>
      <c r="G398" s="126">
        <f t="shared" si="11"/>
        <v>1.00668778599085</v>
      </c>
      <c r="H398" s="127">
        <v>20808</v>
      </c>
    </row>
    <row r="399" customFormat="1" customHeight="1" spans="1:8">
      <c r="A399" s="101"/>
      <c r="B399" s="130" t="s">
        <v>529</v>
      </c>
      <c r="C399" s="71">
        <v>296</v>
      </c>
      <c r="D399" s="71">
        <v>991</v>
      </c>
      <c r="E399" s="71">
        <v>1162</v>
      </c>
      <c r="F399" s="126">
        <f t="shared" si="10"/>
        <v>3.92567567567568</v>
      </c>
      <c r="G399" s="126">
        <f t="shared" si="11"/>
        <v>1.17255297679112</v>
      </c>
      <c r="H399" s="127">
        <v>2080801</v>
      </c>
    </row>
    <row r="400" customFormat="1" customHeight="1" spans="1:8">
      <c r="A400" s="101"/>
      <c r="B400" s="130" t="s">
        <v>530</v>
      </c>
      <c r="C400" s="71">
        <v>294</v>
      </c>
      <c r="D400" s="71">
        <v>257</v>
      </c>
      <c r="E400" s="71">
        <v>222</v>
      </c>
      <c r="F400" s="126">
        <f t="shared" si="10"/>
        <v>0.755102040816326</v>
      </c>
      <c r="G400" s="126">
        <f t="shared" si="11"/>
        <v>0.863813229571984</v>
      </c>
      <c r="H400" s="127">
        <v>2080802</v>
      </c>
    </row>
    <row r="401" customFormat="1" customHeight="1" spans="1:8">
      <c r="A401" s="101"/>
      <c r="B401" s="130" t="s">
        <v>531</v>
      </c>
      <c r="C401" s="71">
        <v>209</v>
      </c>
      <c r="D401" s="71">
        <v>375</v>
      </c>
      <c r="E401" s="71">
        <v>151</v>
      </c>
      <c r="F401" s="126">
        <f t="shared" si="10"/>
        <v>0.722488038277512</v>
      </c>
      <c r="G401" s="126">
        <f t="shared" si="11"/>
        <v>0.402666666666667</v>
      </c>
      <c r="H401" s="127">
        <v>2080803</v>
      </c>
    </row>
    <row r="402" customFormat="1" customHeight="1" spans="1:8">
      <c r="A402" s="101"/>
      <c r="B402" s="130" t="s">
        <v>532</v>
      </c>
      <c r="C402" s="71">
        <v>488</v>
      </c>
      <c r="D402" s="71">
        <v>306</v>
      </c>
      <c r="E402" s="71">
        <v>299</v>
      </c>
      <c r="F402" s="126">
        <f t="shared" si="10"/>
        <v>0.612704918032787</v>
      </c>
      <c r="G402" s="126">
        <f t="shared" si="11"/>
        <v>0.977124183006536</v>
      </c>
      <c r="H402" s="127">
        <v>2080805</v>
      </c>
    </row>
    <row r="403" customFormat="1" customHeight="1" spans="1:8">
      <c r="A403" s="101"/>
      <c r="B403" s="130" t="s">
        <v>533</v>
      </c>
      <c r="C403" s="71"/>
      <c r="D403" s="71">
        <v>0</v>
      </c>
      <c r="E403" s="71">
        <v>0</v>
      </c>
      <c r="F403" s="126">
        <f t="shared" si="10"/>
        <v>0</v>
      </c>
      <c r="G403" s="126">
        <f t="shared" si="11"/>
        <v>0</v>
      </c>
      <c r="H403" s="127">
        <v>2080806</v>
      </c>
    </row>
    <row r="404" customFormat="1" customHeight="1" spans="1:8">
      <c r="A404" s="101"/>
      <c r="B404" s="130" t="s">
        <v>534</v>
      </c>
      <c r="C404" s="71"/>
      <c r="D404" s="71">
        <v>0</v>
      </c>
      <c r="E404" s="71">
        <v>0</v>
      </c>
      <c r="F404" s="126">
        <f t="shared" ref="F404:F467" si="12">IF(C404=0,0,E404/C404)</f>
        <v>0</v>
      </c>
      <c r="G404" s="126">
        <f t="shared" ref="G404:G467" si="13">IF(D404=0,0,E404/D404)</f>
        <v>0</v>
      </c>
      <c r="H404" s="127">
        <v>2080807</v>
      </c>
    </row>
    <row r="405" customFormat="1" customHeight="1" spans="1:8">
      <c r="A405" s="101"/>
      <c r="B405" s="130" t="s">
        <v>535</v>
      </c>
      <c r="C405" s="71"/>
      <c r="D405" s="71">
        <v>4</v>
      </c>
      <c r="E405" s="71">
        <v>26</v>
      </c>
      <c r="F405" s="126">
        <f t="shared" si="12"/>
        <v>0</v>
      </c>
      <c r="G405" s="126">
        <f t="shared" si="13"/>
        <v>6.5</v>
      </c>
      <c r="H405" s="127">
        <v>2080808</v>
      </c>
    </row>
    <row r="406" customFormat="1" customHeight="1" spans="1:8">
      <c r="A406" s="101"/>
      <c r="B406" s="130" t="s">
        <v>536</v>
      </c>
      <c r="C406" s="71">
        <v>1368</v>
      </c>
      <c r="D406" s="71">
        <v>908</v>
      </c>
      <c r="E406" s="71">
        <v>1000</v>
      </c>
      <c r="F406" s="126">
        <f t="shared" si="12"/>
        <v>0.730994152046784</v>
      </c>
      <c r="G406" s="126">
        <f t="shared" si="13"/>
        <v>1.10132158590308</v>
      </c>
      <c r="H406" s="127">
        <v>2080899</v>
      </c>
    </row>
    <row r="407" customFormat="1" customHeight="1" spans="1:8">
      <c r="A407" s="101"/>
      <c r="B407" s="130" t="s">
        <v>537</v>
      </c>
      <c r="C407" s="71">
        <v>1215</v>
      </c>
      <c r="D407" s="71">
        <v>804</v>
      </c>
      <c r="E407" s="71">
        <v>768</v>
      </c>
      <c r="F407" s="126">
        <f t="shared" si="12"/>
        <v>0.632098765432099</v>
      </c>
      <c r="G407" s="126">
        <f t="shared" si="13"/>
        <v>0.955223880597015</v>
      </c>
      <c r="H407" s="127">
        <v>20809</v>
      </c>
    </row>
    <row r="408" customFormat="1" customHeight="1" spans="1:8">
      <c r="A408" s="101"/>
      <c r="B408" s="130" t="s">
        <v>538</v>
      </c>
      <c r="C408" s="71">
        <v>225</v>
      </c>
      <c r="D408" s="71">
        <v>117</v>
      </c>
      <c r="E408" s="71">
        <v>146</v>
      </c>
      <c r="F408" s="126">
        <f t="shared" si="12"/>
        <v>0.648888888888889</v>
      </c>
      <c r="G408" s="126">
        <f t="shared" si="13"/>
        <v>1.24786324786325</v>
      </c>
      <c r="H408" s="127">
        <v>2080901</v>
      </c>
    </row>
    <row r="409" customFormat="1" customHeight="1" spans="1:8">
      <c r="A409" s="101"/>
      <c r="B409" s="130" t="s">
        <v>539</v>
      </c>
      <c r="C409" s="71">
        <v>306</v>
      </c>
      <c r="D409" s="71">
        <v>270</v>
      </c>
      <c r="E409" s="71">
        <v>258</v>
      </c>
      <c r="F409" s="126">
        <f t="shared" si="12"/>
        <v>0.843137254901961</v>
      </c>
      <c r="G409" s="126">
        <f t="shared" si="13"/>
        <v>0.955555555555556</v>
      </c>
      <c r="H409" s="127">
        <v>2080902</v>
      </c>
    </row>
    <row r="410" customFormat="1" customHeight="1" spans="1:8">
      <c r="A410" s="101"/>
      <c r="B410" s="130" t="s">
        <v>540</v>
      </c>
      <c r="C410" s="71"/>
      <c r="D410" s="71">
        <v>0</v>
      </c>
      <c r="E410" s="71">
        <v>0</v>
      </c>
      <c r="F410" s="126">
        <f t="shared" si="12"/>
        <v>0</v>
      </c>
      <c r="G410" s="126">
        <f t="shared" si="13"/>
        <v>0</v>
      </c>
      <c r="H410" s="127">
        <v>2080903</v>
      </c>
    </row>
    <row r="411" customFormat="1" customHeight="1" spans="1:8">
      <c r="A411" s="101"/>
      <c r="B411" s="130" t="s">
        <v>541</v>
      </c>
      <c r="C411" s="71">
        <v>20</v>
      </c>
      <c r="D411" s="71">
        <v>12</v>
      </c>
      <c r="E411" s="71">
        <v>31</v>
      </c>
      <c r="F411" s="126">
        <f t="shared" si="12"/>
        <v>1.55</v>
      </c>
      <c r="G411" s="126">
        <f t="shared" si="13"/>
        <v>2.58333333333333</v>
      </c>
      <c r="H411" s="127">
        <v>2080904</v>
      </c>
    </row>
    <row r="412" customFormat="1" customHeight="1" spans="1:8">
      <c r="A412" s="101"/>
      <c r="B412" s="130" t="s">
        <v>542</v>
      </c>
      <c r="C412" s="71">
        <v>648</v>
      </c>
      <c r="D412" s="71">
        <v>405</v>
      </c>
      <c r="E412" s="71">
        <v>333</v>
      </c>
      <c r="F412" s="126">
        <f t="shared" si="12"/>
        <v>0.513888888888889</v>
      </c>
      <c r="G412" s="126">
        <f t="shared" si="13"/>
        <v>0.822222222222222</v>
      </c>
      <c r="H412" s="127">
        <v>2080905</v>
      </c>
    </row>
    <row r="413" customFormat="1" customHeight="1" spans="1:8">
      <c r="A413" s="101"/>
      <c r="B413" s="130" t="s">
        <v>543</v>
      </c>
      <c r="C413" s="71">
        <v>16</v>
      </c>
      <c r="D413" s="71">
        <v>0</v>
      </c>
      <c r="E413" s="71">
        <v>0</v>
      </c>
      <c r="F413" s="126">
        <f t="shared" si="12"/>
        <v>0</v>
      </c>
      <c r="G413" s="126">
        <f t="shared" si="13"/>
        <v>0</v>
      </c>
      <c r="H413" s="127">
        <v>2080999</v>
      </c>
    </row>
    <row r="414" customFormat="1" customHeight="1" spans="1:8">
      <c r="A414" s="101"/>
      <c r="B414" s="130" t="s">
        <v>544</v>
      </c>
      <c r="C414" s="71">
        <v>1926</v>
      </c>
      <c r="D414" s="71">
        <v>1679</v>
      </c>
      <c r="E414" s="71">
        <v>1769</v>
      </c>
      <c r="F414" s="126">
        <f t="shared" si="12"/>
        <v>0.918483904465213</v>
      </c>
      <c r="G414" s="126">
        <f t="shared" si="13"/>
        <v>1.05360333531864</v>
      </c>
      <c r="H414" s="127">
        <v>20810</v>
      </c>
    </row>
    <row r="415" customFormat="1" customHeight="1" spans="1:8">
      <c r="A415" s="101"/>
      <c r="B415" s="130" t="s">
        <v>545</v>
      </c>
      <c r="C415" s="158">
        <v>337</v>
      </c>
      <c r="D415" s="71">
        <v>279</v>
      </c>
      <c r="E415" s="71">
        <v>331</v>
      </c>
      <c r="F415" s="126">
        <f t="shared" si="12"/>
        <v>0.982195845697329</v>
      </c>
      <c r="G415" s="126">
        <f t="shared" si="13"/>
        <v>1.18637992831541</v>
      </c>
      <c r="H415" s="127">
        <v>2081001</v>
      </c>
    </row>
    <row r="416" customFormat="1" customHeight="1" spans="1:8">
      <c r="A416" s="101"/>
      <c r="B416" s="130" t="s">
        <v>546</v>
      </c>
      <c r="C416" s="158">
        <v>573</v>
      </c>
      <c r="D416" s="71">
        <v>490</v>
      </c>
      <c r="E416" s="71">
        <v>659</v>
      </c>
      <c r="F416" s="126">
        <f t="shared" si="12"/>
        <v>1.1500872600349</v>
      </c>
      <c r="G416" s="126">
        <f t="shared" si="13"/>
        <v>1.34489795918367</v>
      </c>
      <c r="H416" s="127">
        <v>2081002</v>
      </c>
    </row>
    <row r="417" customFormat="1" customHeight="1" spans="1:8">
      <c r="A417" s="101"/>
      <c r="B417" s="130" t="s">
        <v>547</v>
      </c>
      <c r="C417" s="158"/>
      <c r="D417" s="71">
        <v>0</v>
      </c>
      <c r="E417" s="71">
        <v>0</v>
      </c>
      <c r="F417" s="126">
        <f t="shared" si="12"/>
        <v>0</v>
      </c>
      <c r="G417" s="126">
        <f t="shared" si="13"/>
        <v>0</v>
      </c>
      <c r="H417" s="127">
        <v>2081003</v>
      </c>
    </row>
    <row r="418" customFormat="1" customHeight="1" spans="1:8">
      <c r="A418" s="101"/>
      <c r="B418" s="130" t="s">
        <v>548</v>
      </c>
      <c r="C418" s="158">
        <v>229</v>
      </c>
      <c r="D418" s="71">
        <v>278</v>
      </c>
      <c r="E418" s="71">
        <v>63</v>
      </c>
      <c r="F418" s="126">
        <f t="shared" si="12"/>
        <v>0.275109170305677</v>
      </c>
      <c r="G418" s="126">
        <f t="shared" si="13"/>
        <v>0.226618705035971</v>
      </c>
      <c r="H418" s="127">
        <v>2081004</v>
      </c>
    </row>
    <row r="419" customFormat="1" customHeight="1" spans="1:8">
      <c r="A419" s="101"/>
      <c r="B419" s="130" t="s">
        <v>549</v>
      </c>
      <c r="C419" s="158"/>
      <c r="D419" s="71">
        <v>0</v>
      </c>
      <c r="E419" s="71">
        <v>0</v>
      </c>
      <c r="F419" s="126">
        <f t="shared" si="12"/>
        <v>0</v>
      </c>
      <c r="G419" s="126">
        <f t="shared" si="13"/>
        <v>0</v>
      </c>
      <c r="H419" s="127">
        <v>2081005</v>
      </c>
    </row>
    <row r="420" customFormat="1" customHeight="1" spans="1:8">
      <c r="A420" s="101"/>
      <c r="B420" s="130" t="s">
        <v>550</v>
      </c>
      <c r="C420" s="158">
        <v>787</v>
      </c>
      <c r="D420" s="71">
        <v>632</v>
      </c>
      <c r="E420" s="71">
        <v>716</v>
      </c>
      <c r="F420" s="126">
        <f t="shared" si="12"/>
        <v>0.909783989834816</v>
      </c>
      <c r="G420" s="126">
        <f t="shared" si="13"/>
        <v>1.13291139240506</v>
      </c>
      <c r="H420" s="127">
        <v>2081006</v>
      </c>
    </row>
    <row r="421" customFormat="1" customHeight="1" spans="1:8">
      <c r="A421" s="101"/>
      <c r="B421" s="130" t="s">
        <v>551</v>
      </c>
      <c r="C421" s="158"/>
      <c r="D421" s="71">
        <v>0</v>
      </c>
      <c r="E421" s="71">
        <v>0</v>
      </c>
      <c r="F421" s="126">
        <f t="shared" si="12"/>
        <v>0</v>
      </c>
      <c r="G421" s="126">
        <f t="shared" si="13"/>
        <v>0</v>
      </c>
      <c r="H421" s="127">
        <v>2081099</v>
      </c>
    </row>
    <row r="422" customFormat="1" customHeight="1" spans="1:8">
      <c r="A422" s="101"/>
      <c r="B422" s="130" t="s">
        <v>552</v>
      </c>
      <c r="C422" s="71">
        <v>1387</v>
      </c>
      <c r="D422" s="71">
        <v>1283</v>
      </c>
      <c r="E422" s="71">
        <v>1303</v>
      </c>
      <c r="F422" s="126">
        <f t="shared" si="12"/>
        <v>0.93943763518385</v>
      </c>
      <c r="G422" s="126">
        <f t="shared" si="13"/>
        <v>1.01558846453624</v>
      </c>
      <c r="H422" s="127">
        <v>20811</v>
      </c>
    </row>
    <row r="423" customFormat="1" customHeight="1" spans="1:8">
      <c r="A423" s="101"/>
      <c r="B423" s="130" t="s">
        <v>213</v>
      </c>
      <c r="C423" s="71">
        <v>148</v>
      </c>
      <c r="D423" s="71">
        <v>161</v>
      </c>
      <c r="E423" s="71">
        <v>148</v>
      </c>
      <c r="F423" s="126">
        <f t="shared" si="12"/>
        <v>1</v>
      </c>
      <c r="G423" s="126">
        <f t="shared" si="13"/>
        <v>0.919254658385093</v>
      </c>
      <c r="H423" s="127">
        <v>2081101</v>
      </c>
    </row>
    <row r="424" customFormat="1" customHeight="1" spans="1:8">
      <c r="A424" s="101"/>
      <c r="B424" s="130" t="s">
        <v>214</v>
      </c>
      <c r="C424" s="71"/>
      <c r="D424" s="71">
        <v>0</v>
      </c>
      <c r="E424" s="71">
        <v>0</v>
      </c>
      <c r="F424" s="126">
        <f t="shared" si="12"/>
        <v>0</v>
      </c>
      <c r="G424" s="126">
        <f t="shared" si="13"/>
        <v>0</v>
      </c>
      <c r="H424" s="127">
        <v>2081102</v>
      </c>
    </row>
    <row r="425" customFormat="1" customHeight="1" spans="1:8">
      <c r="A425" s="101"/>
      <c r="B425" s="130" t="s">
        <v>215</v>
      </c>
      <c r="C425" s="71"/>
      <c r="D425" s="71">
        <v>0</v>
      </c>
      <c r="E425" s="71">
        <v>0</v>
      </c>
      <c r="F425" s="126">
        <f t="shared" si="12"/>
        <v>0</v>
      </c>
      <c r="G425" s="126">
        <f t="shared" si="13"/>
        <v>0</v>
      </c>
      <c r="H425" s="127">
        <v>2081103</v>
      </c>
    </row>
    <row r="426" customFormat="1" customHeight="1" spans="1:8">
      <c r="A426" s="101"/>
      <c r="B426" s="130" t="s">
        <v>553</v>
      </c>
      <c r="C426" s="71">
        <v>36</v>
      </c>
      <c r="D426" s="71">
        <v>31</v>
      </c>
      <c r="E426" s="71">
        <v>36</v>
      </c>
      <c r="F426" s="126">
        <f t="shared" si="12"/>
        <v>1</v>
      </c>
      <c r="G426" s="126">
        <f t="shared" si="13"/>
        <v>1.16129032258065</v>
      </c>
      <c r="H426" s="127">
        <v>2081104</v>
      </c>
    </row>
    <row r="427" customFormat="1" customHeight="1" spans="1:8">
      <c r="A427" s="101"/>
      <c r="B427" s="130" t="s">
        <v>554</v>
      </c>
      <c r="C427" s="71">
        <v>20</v>
      </c>
      <c r="D427" s="71">
        <v>112</v>
      </c>
      <c r="E427" s="71">
        <v>91</v>
      </c>
      <c r="F427" s="126">
        <f t="shared" si="12"/>
        <v>4.55</v>
      </c>
      <c r="G427" s="126">
        <f t="shared" si="13"/>
        <v>0.8125</v>
      </c>
      <c r="H427" s="127">
        <v>2081105</v>
      </c>
    </row>
    <row r="428" customFormat="1" customHeight="1" spans="1:8">
      <c r="A428" s="101"/>
      <c r="B428" s="130" t="s">
        <v>555</v>
      </c>
      <c r="C428" s="71"/>
      <c r="D428" s="71">
        <v>16</v>
      </c>
      <c r="E428" s="71">
        <v>0</v>
      </c>
      <c r="F428" s="126">
        <f t="shared" si="12"/>
        <v>0</v>
      </c>
      <c r="G428" s="126">
        <f t="shared" si="13"/>
        <v>0</v>
      </c>
      <c r="H428" s="127">
        <v>2081106</v>
      </c>
    </row>
    <row r="429" customFormat="1" customHeight="1" spans="1:8">
      <c r="A429" s="101"/>
      <c r="B429" s="130" t="s">
        <v>556</v>
      </c>
      <c r="C429" s="71">
        <v>1167</v>
      </c>
      <c r="D429" s="71">
        <v>926</v>
      </c>
      <c r="E429" s="71">
        <v>1010</v>
      </c>
      <c r="F429" s="126">
        <f t="shared" si="12"/>
        <v>0.865467009425878</v>
      </c>
      <c r="G429" s="126">
        <f t="shared" si="13"/>
        <v>1.09071274298056</v>
      </c>
      <c r="H429" s="127">
        <v>2081107</v>
      </c>
    </row>
    <row r="430" customFormat="1" customHeight="1" spans="1:8">
      <c r="A430" s="101"/>
      <c r="B430" s="130" t="s">
        <v>557</v>
      </c>
      <c r="C430" s="71">
        <v>16</v>
      </c>
      <c r="D430" s="71">
        <v>37</v>
      </c>
      <c r="E430" s="71">
        <v>18</v>
      </c>
      <c r="F430" s="126">
        <f t="shared" si="12"/>
        <v>1.125</v>
      </c>
      <c r="G430" s="126">
        <f t="shared" si="13"/>
        <v>0.486486486486487</v>
      </c>
      <c r="H430" s="127">
        <v>2081199</v>
      </c>
    </row>
    <row r="431" customFormat="1" customHeight="1" spans="1:8">
      <c r="A431" s="101"/>
      <c r="B431" s="130" t="s">
        <v>558</v>
      </c>
      <c r="C431" s="71">
        <v>61</v>
      </c>
      <c r="D431" s="71">
        <v>77</v>
      </c>
      <c r="E431" s="71">
        <v>85</v>
      </c>
      <c r="F431" s="126">
        <f t="shared" si="12"/>
        <v>1.39344262295082</v>
      </c>
      <c r="G431" s="126">
        <f t="shared" si="13"/>
        <v>1.1038961038961</v>
      </c>
      <c r="H431" s="127">
        <v>20816</v>
      </c>
    </row>
    <row r="432" customFormat="1" customHeight="1" spans="1:8">
      <c r="A432" s="101"/>
      <c r="B432" s="130" t="s">
        <v>213</v>
      </c>
      <c r="C432" s="71">
        <v>56</v>
      </c>
      <c r="D432" s="71">
        <v>75</v>
      </c>
      <c r="E432" s="71">
        <v>77</v>
      </c>
      <c r="F432" s="126">
        <f t="shared" si="12"/>
        <v>1.375</v>
      </c>
      <c r="G432" s="126">
        <f t="shared" si="13"/>
        <v>1.02666666666667</v>
      </c>
      <c r="H432" s="127">
        <v>2081601</v>
      </c>
    </row>
    <row r="433" customFormat="1" customHeight="1" spans="1:8">
      <c r="A433" s="101"/>
      <c r="B433" s="130" t="s">
        <v>214</v>
      </c>
      <c r="C433" s="71"/>
      <c r="D433" s="71">
        <v>0</v>
      </c>
      <c r="E433" s="71">
        <v>0</v>
      </c>
      <c r="F433" s="126">
        <f t="shared" si="12"/>
        <v>0</v>
      </c>
      <c r="G433" s="126">
        <f t="shared" si="13"/>
        <v>0</v>
      </c>
      <c r="H433" s="127">
        <v>2081602</v>
      </c>
    </row>
    <row r="434" customFormat="1" customHeight="1" spans="1:8">
      <c r="A434" s="101"/>
      <c r="B434" s="130" t="s">
        <v>215</v>
      </c>
      <c r="C434" s="71"/>
      <c r="D434" s="71">
        <v>0</v>
      </c>
      <c r="E434" s="71">
        <v>0</v>
      </c>
      <c r="F434" s="126">
        <f t="shared" si="12"/>
        <v>0</v>
      </c>
      <c r="G434" s="126">
        <f t="shared" si="13"/>
        <v>0</v>
      </c>
      <c r="H434" s="127">
        <v>2081603</v>
      </c>
    </row>
    <row r="435" customFormat="1" customHeight="1" spans="1:8">
      <c r="A435" s="101"/>
      <c r="B435" s="130" t="s">
        <v>222</v>
      </c>
      <c r="C435" s="71"/>
      <c r="D435" s="71">
        <v>0</v>
      </c>
      <c r="E435" s="71">
        <v>0</v>
      </c>
      <c r="F435" s="126">
        <f t="shared" si="12"/>
        <v>0</v>
      </c>
      <c r="G435" s="126">
        <f t="shared" si="13"/>
        <v>0</v>
      </c>
      <c r="H435" s="127">
        <v>2081650</v>
      </c>
    </row>
    <row r="436" customFormat="1" customHeight="1" spans="1:8">
      <c r="A436" s="101"/>
      <c r="B436" s="130" t="s">
        <v>559</v>
      </c>
      <c r="C436" s="71">
        <v>5</v>
      </c>
      <c r="D436" s="71">
        <v>2</v>
      </c>
      <c r="E436" s="71">
        <v>8</v>
      </c>
      <c r="F436" s="126">
        <f t="shared" si="12"/>
        <v>1.6</v>
      </c>
      <c r="G436" s="126">
        <f t="shared" si="13"/>
        <v>4</v>
      </c>
      <c r="H436" s="127">
        <v>2081699</v>
      </c>
    </row>
    <row r="437" customFormat="1" customHeight="1" spans="1:8">
      <c r="A437" s="101"/>
      <c r="B437" s="130" t="s">
        <v>560</v>
      </c>
      <c r="C437" s="71">
        <v>7561</v>
      </c>
      <c r="D437" s="71">
        <v>6849</v>
      </c>
      <c r="E437" s="71">
        <v>7411</v>
      </c>
      <c r="F437" s="126">
        <f t="shared" si="12"/>
        <v>0.980161354318212</v>
      </c>
      <c r="G437" s="126">
        <f t="shared" si="13"/>
        <v>1.08205577456563</v>
      </c>
      <c r="H437" s="127">
        <v>20819</v>
      </c>
    </row>
    <row r="438" customFormat="1" customHeight="1" spans="1:8">
      <c r="A438" s="101"/>
      <c r="B438" s="130" t="s">
        <v>561</v>
      </c>
      <c r="C438" s="71">
        <v>1413</v>
      </c>
      <c r="D438" s="71">
        <v>1424</v>
      </c>
      <c r="E438" s="71">
        <v>1469</v>
      </c>
      <c r="F438" s="126">
        <f t="shared" si="12"/>
        <v>1.03963198867657</v>
      </c>
      <c r="G438" s="126">
        <f t="shared" si="13"/>
        <v>1.03160112359551</v>
      </c>
      <c r="H438" s="127">
        <v>2081901</v>
      </c>
    </row>
    <row r="439" customFormat="1" customHeight="1" spans="1:8">
      <c r="A439" s="101"/>
      <c r="B439" s="130" t="s">
        <v>562</v>
      </c>
      <c r="C439" s="71">
        <v>6148</v>
      </c>
      <c r="D439" s="71">
        <v>5425</v>
      </c>
      <c r="E439" s="71">
        <v>5942</v>
      </c>
      <c r="F439" s="126">
        <f t="shared" si="12"/>
        <v>0.966493168510085</v>
      </c>
      <c r="G439" s="126">
        <f t="shared" si="13"/>
        <v>1.09529953917051</v>
      </c>
      <c r="H439" s="127">
        <v>2081902</v>
      </c>
    </row>
    <row r="440" customFormat="1" customHeight="1" spans="1:8">
      <c r="A440" s="101"/>
      <c r="B440" s="130" t="s">
        <v>563</v>
      </c>
      <c r="C440" s="71">
        <v>351</v>
      </c>
      <c r="D440" s="71">
        <v>273</v>
      </c>
      <c r="E440" s="71">
        <v>381</v>
      </c>
      <c r="F440" s="126">
        <f t="shared" si="12"/>
        <v>1.08547008547009</v>
      </c>
      <c r="G440" s="126">
        <f t="shared" si="13"/>
        <v>1.3956043956044</v>
      </c>
      <c r="H440" s="127">
        <v>20820</v>
      </c>
    </row>
    <row r="441" customFormat="1" customHeight="1" spans="1:8">
      <c r="A441" s="101"/>
      <c r="B441" s="130" t="s">
        <v>564</v>
      </c>
      <c r="C441" s="71">
        <v>310</v>
      </c>
      <c r="D441" s="71">
        <v>241</v>
      </c>
      <c r="E441" s="71">
        <v>371</v>
      </c>
      <c r="F441" s="126">
        <f t="shared" si="12"/>
        <v>1.19677419354839</v>
      </c>
      <c r="G441" s="126">
        <f t="shared" si="13"/>
        <v>1.53941908713693</v>
      </c>
      <c r="H441" s="127">
        <v>2082001</v>
      </c>
    </row>
    <row r="442" customFormat="1" customHeight="1" spans="1:8">
      <c r="A442" s="101"/>
      <c r="B442" s="130" t="s">
        <v>565</v>
      </c>
      <c r="C442" s="71">
        <v>41</v>
      </c>
      <c r="D442" s="71">
        <v>32</v>
      </c>
      <c r="E442" s="71">
        <v>10</v>
      </c>
      <c r="F442" s="126">
        <f t="shared" si="12"/>
        <v>0.24390243902439</v>
      </c>
      <c r="G442" s="126">
        <f t="shared" si="13"/>
        <v>0.3125</v>
      </c>
      <c r="H442" s="127">
        <v>2082002</v>
      </c>
    </row>
    <row r="443" customFormat="1" customHeight="1" spans="1:8">
      <c r="A443" s="101"/>
      <c r="B443" s="130" t="s">
        <v>566</v>
      </c>
      <c r="C443" s="71">
        <v>1789</v>
      </c>
      <c r="D443" s="71">
        <v>1446</v>
      </c>
      <c r="E443" s="71">
        <v>1580</v>
      </c>
      <c r="F443" s="126">
        <f t="shared" si="12"/>
        <v>0.883174958077138</v>
      </c>
      <c r="G443" s="126">
        <f t="shared" si="13"/>
        <v>1.0926694329184</v>
      </c>
      <c r="H443" s="127">
        <v>20821</v>
      </c>
    </row>
    <row r="444" customFormat="1" customHeight="1" spans="1:8">
      <c r="A444" s="101"/>
      <c r="B444" s="130" t="s">
        <v>567</v>
      </c>
      <c r="C444" s="71">
        <v>0</v>
      </c>
      <c r="D444" s="71">
        <v>0</v>
      </c>
      <c r="E444" s="71">
        <v>0</v>
      </c>
      <c r="F444" s="126">
        <f t="shared" si="12"/>
        <v>0</v>
      </c>
      <c r="G444" s="126">
        <f t="shared" si="13"/>
        <v>0</v>
      </c>
      <c r="H444" s="127">
        <v>2082101</v>
      </c>
    </row>
    <row r="445" customFormat="1" customHeight="1" spans="1:8">
      <c r="A445" s="101"/>
      <c r="B445" s="130" t="s">
        <v>568</v>
      </c>
      <c r="C445" s="71">
        <v>1789</v>
      </c>
      <c r="D445" s="71">
        <v>1446</v>
      </c>
      <c r="E445" s="71">
        <v>1580</v>
      </c>
      <c r="F445" s="126">
        <f t="shared" si="12"/>
        <v>0.883174958077138</v>
      </c>
      <c r="G445" s="126">
        <f t="shared" si="13"/>
        <v>1.0926694329184</v>
      </c>
      <c r="H445" s="127">
        <v>2082102</v>
      </c>
    </row>
    <row r="446" customFormat="1" customHeight="1" spans="1:8">
      <c r="A446" s="101"/>
      <c r="B446" s="130" t="s">
        <v>569</v>
      </c>
      <c r="C446" s="71">
        <v>0</v>
      </c>
      <c r="D446" s="71">
        <v>0</v>
      </c>
      <c r="E446" s="71">
        <v>0</v>
      </c>
      <c r="F446" s="126">
        <f t="shared" si="12"/>
        <v>0</v>
      </c>
      <c r="G446" s="126">
        <f t="shared" si="13"/>
        <v>0</v>
      </c>
      <c r="H446" s="127">
        <v>20824</v>
      </c>
    </row>
    <row r="447" customFormat="1" customHeight="1" spans="1:8">
      <c r="A447" s="101"/>
      <c r="B447" s="130" t="s">
        <v>570</v>
      </c>
      <c r="C447" s="71">
        <v>0</v>
      </c>
      <c r="D447" s="71">
        <v>0</v>
      </c>
      <c r="E447" s="71">
        <v>0</v>
      </c>
      <c r="F447" s="126">
        <f t="shared" si="12"/>
        <v>0</v>
      </c>
      <c r="G447" s="126">
        <f t="shared" si="13"/>
        <v>0</v>
      </c>
      <c r="H447" s="127">
        <v>2082401</v>
      </c>
    </row>
    <row r="448" customFormat="1" customHeight="1" spans="1:8">
      <c r="A448" s="101"/>
      <c r="B448" s="130" t="s">
        <v>571</v>
      </c>
      <c r="C448" s="71">
        <v>0</v>
      </c>
      <c r="D448" s="71">
        <v>0</v>
      </c>
      <c r="E448" s="71">
        <v>0</v>
      </c>
      <c r="F448" s="126">
        <f t="shared" si="12"/>
        <v>0</v>
      </c>
      <c r="G448" s="126">
        <f t="shared" si="13"/>
        <v>0</v>
      </c>
      <c r="H448" s="127">
        <v>2082402</v>
      </c>
    </row>
    <row r="449" customFormat="1" customHeight="1" spans="1:8">
      <c r="A449" s="101"/>
      <c r="B449" s="130" t="s">
        <v>572</v>
      </c>
      <c r="C449" s="71">
        <v>389</v>
      </c>
      <c r="D449" s="71">
        <v>55</v>
      </c>
      <c r="E449" s="71">
        <v>14</v>
      </c>
      <c r="F449" s="126">
        <f t="shared" si="12"/>
        <v>0.0359897172236504</v>
      </c>
      <c r="G449" s="126">
        <f t="shared" si="13"/>
        <v>0.254545454545455</v>
      </c>
      <c r="H449" s="127">
        <v>20825</v>
      </c>
    </row>
    <row r="450" customFormat="1" customHeight="1" spans="1:8">
      <c r="A450" s="101"/>
      <c r="B450" s="130" t="s">
        <v>573</v>
      </c>
      <c r="C450" s="71">
        <v>377</v>
      </c>
      <c r="D450" s="71">
        <v>0</v>
      </c>
      <c r="E450" s="71">
        <v>0</v>
      </c>
      <c r="F450" s="126">
        <f t="shared" si="12"/>
        <v>0</v>
      </c>
      <c r="G450" s="126">
        <f t="shared" si="13"/>
        <v>0</v>
      </c>
      <c r="H450" s="127">
        <v>2082501</v>
      </c>
    </row>
    <row r="451" customFormat="1" customHeight="1" spans="1:8">
      <c r="A451" s="101"/>
      <c r="B451" s="130" t="s">
        <v>574</v>
      </c>
      <c r="C451" s="71">
        <v>12</v>
      </c>
      <c r="D451" s="71">
        <v>55</v>
      </c>
      <c r="E451" s="71">
        <v>14</v>
      </c>
      <c r="F451" s="126">
        <f t="shared" si="12"/>
        <v>1.16666666666667</v>
      </c>
      <c r="G451" s="126">
        <f t="shared" si="13"/>
        <v>0.254545454545455</v>
      </c>
      <c r="H451" s="127">
        <v>2082502</v>
      </c>
    </row>
    <row r="452" customFormat="1" customHeight="1" spans="1:8">
      <c r="A452" s="101"/>
      <c r="B452" s="130" t="s">
        <v>575</v>
      </c>
      <c r="C452" s="71">
        <v>5665</v>
      </c>
      <c r="D452" s="71">
        <v>5935</v>
      </c>
      <c r="E452" s="71">
        <v>6264</v>
      </c>
      <c r="F452" s="126">
        <f t="shared" si="12"/>
        <v>1.10573698146514</v>
      </c>
      <c r="G452" s="126">
        <f t="shared" si="13"/>
        <v>1.05543386689132</v>
      </c>
      <c r="H452" s="127">
        <v>20826</v>
      </c>
    </row>
    <row r="453" customFormat="1" customHeight="1" spans="1:8">
      <c r="A453" s="101"/>
      <c r="B453" s="130" t="s">
        <v>576</v>
      </c>
      <c r="C453" s="71">
        <v>0</v>
      </c>
      <c r="D453" s="71">
        <v>0</v>
      </c>
      <c r="E453" s="71">
        <v>0</v>
      </c>
      <c r="F453" s="126">
        <f t="shared" si="12"/>
        <v>0</v>
      </c>
      <c r="G453" s="126">
        <f t="shared" si="13"/>
        <v>0</v>
      </c>
      <c r="H453" s="127">
        <v>2082601</v>
      </c>
    </row>
    <row r="454" customFormat="1" customHeight="1" spans="1:8">
      <c r="A454" s="101"/>
      <c r="B454" s="130" t="s">
        <v>577</v>
      </c>
      <c r="C454" s="158">
        <v>5665</v>
      </c>
      <c r="D454" s="71">
        <v>5935</v>
      </c>
      <c r="E454" s="71">
        <v>6264</v>
      </c>
      <c r="F454" s="126">
        <f t="shared" si="12"/>
        <v>1.10573698146514</v>
      </c>
      <c r="G454" s="126">
        <f t="shared" si="13"/>
        <v>1.05543386689132</v>
      </c>
      <c r="H454" s="127">
        <v>2082602</v>
      </c>
    </row>
    <row r="455" customFormat="1" customHeight="1" spans="1:8">
      <c r="A455" s="101"/>
      <c r="B455" s="130" t="s">
        <v>578</v>
      </c>
      <c r="C455" s="71">
        <v>0</v>
      </c>
      <c r="D455" s="71">
        <v>0</v>
      </c>
      <c r="E455" s="71">
        <v>0</v>
      </c>
      <c r="F455" s="126">
        <f t="shared" si="12"/>
        <v>0</v>
      </c>
      <c r="G455" s="126">
        <f t="shared" si="13"/>
        <v>0</v>
      </c>
      <c r="H455" s="127">
        <v>2082699</v>
      </c>
    </row>
    <row r="456" customFormat="1" customHeight="1" spans="1:8">
      <c r="A456" s="101"/>
      <c r="B456" s="130" t="s">
        <v>579</v>
      </c>
      <c r="C456" s="71">
        <v>0</v>
      </c>
      <c r="D456" s="71">
        <v>0</v>
      </c>
      <c r="E456" s="71">
        <v>0</v>
      </c>
      <c r="F456" s="126">
        <f t="shared" si="12"/>
        <v>0</v>
      </c>
      <c r="G456" s="126">
        <f t="shared" si="13"/>
        <v>0</v>
      </c>
      <c r="H456" s="127">
        <v>20827</v>
      </c>
    </row>
    <row r="457" customFormat="1" customHeight="1" spans="1:8">
      <c r="A457" s="101"/>
      <c r="B457" s="130" t="s">
        <v>580</v>
      </c>
      <c r="C457" s="71">
        <v>0</v>
      </c>
      <c r="D457" s="71">
        <v>0</v>
      </c>
      <c r="E457" s="71">
        <v>0</v>
      </c>
      <c r="F457" s="126">
        <f t="shared" si="12"/>
        <v>0</v>
      </c>
      <c r="G457" s="126">
        <f t="shared" si="13"/>
        <v>0</v>
      </c>
      <c r="H457" s="127">
        <v>2082701</v>
      </c>
    </row>
    <row r="458" customFormat="1" customHeight="1" spans="1:8">
      <c r="A458" s="101"/>
      <c r="B458" s="130" t="s">
        <v>581</v>
      </c>
      <c r="C458" s="71">
        <v>0</v>
      </c>
      <c r="D458" s="71">
        <v>0</v>
      </c>
      <c r="E458" s="71">
        <v>0</v>
      </c>
      <c r="F458" s="126">
        <f t="shared" si="12"/>
        <v>0</v>
      </c>
      <c r="G458" s="126">
        <f t="shared" si="13"/>
        <v>0</v>
      </c>
      <c r="H458" s="127">
        <v>2082702</v>
      </c>
    </row>
    <row r="459" customFormat="1" customHeight="1" spans="1:8">
      <c r="A459" s="101"/>
      <c r="B459" s="130" t="s">
        <v>582</v>
      </c>
      <c r="C459" s="71">
        <v>0</v>
      </c>
      <c r="D459" s="71">
        <v>0</v>
      </c>
      <c r="E459" s="71">
        <v>0</v>
      </c>
      <c r="F459" s="126">
        <f t="shared" si="12"/>
        <v>0</v>
      </c>
      <c r="G459" s="126">
        <f t="shared" si="13"/>
        <v>0</v>
      </c>
      <c r="H459" s="127">
        <v>2082799</v>
      </c>
    </row>
    <row r="460" customFormat="1" customHeight="1" spans="1:8">
      <c r="A460" s="101"/>
      <c r="B460" s="130" t="s">
        <v>583</v>
      </c>
      <c r="C460" s="71">
        <v>406</v>
      </c>
      <c r="D460" s="71">
        <v>421</v>
      </c>
      <c r="E460" s="71">
        <v>417</v>
      </c>
      <c r="F460" s="126">
        <f t="shared" si="12"/>
        <v>1.02709359605911</v>
      </c>
      <c r="G460" s="126">
        <f t="shared" si="13"/>
        <v>0.990498812351544</v>
      </c>
      <c r="H460" s="127">
        <v>20828</v>
      </c>
    </row>
    <row r="461" customFormat="1" customHeight="1" spans="1:8">
      <c r="A461" s="101"/>
      <c r="B461" s="130" t="s">
        <v>213</v>
      </c>
      <c r="C461" s="71">
        <v>364</v>
      </c>
      <c r="D461" s="71">
        <v>358</v>
      </c>
      <c r="E461" s="71">
        <v>375</v>
      </c>
      <c r="F461" s="126">
        <f t="shared" si="12"/>
        <v>1.03021978021978</v>
      </c>
      <c r="G461" s="126">
        <f t="shared" si="13"/>
        <v>1.04748603351955</v>
      </c>
      <c r="H461" s="127">
        <v>2082801</v>
      </c>
    </row>
    <row r="462" customFormat="1" customHeight="1" spans="1:8">
      <c r="A462" s="101"/>
      <c r="B462" s="130" t="s">
        <v>214</v>
      </c>
      <c r="C462" s="71"/>
      <c r="D462" s="71">
        <v>0</v>
      </c>
      <c r="E462" s="71">
        <v>0</v>
      </c>
      <c r="F462" s="126">
        <f t="shared" si="12"/>
        <v>0</v>
      </c>
      <c r="G462" s="126">
        <f t="shared" si="13"/>
        <v>0</v>
      </c>
      <c r="H462" s="127">
        <v>2082802</v>
      </c>
    </row>
    <row r="463" customFormat="1" customHeight="1" spans="1:8">
      <c r="A463" s="101"/>
      <c r="B463" s="130" t="s">
        <v>215</v>
      </c>
      <c r="C463" s="71"/>
      <c r="D463" s="71">
        <v>0</v>
      </c>
      <c r="E463" s="71">
        <v>0</v>
      </c>
      <c r="F463" s="126">
        <f t="shared" si="12"/>
        <v>0</v>
      </c>
      <c r="G463" s="126">
        <f t="shared" si="13"/>
        <v>0</v>
      </c>
      <c r="H463" s="127">
        <v>2082803</v>
      </c>
    </row>
    <row r="464" customFormat="1" customHeight="1" spans="1:8">
      <c r="A464" s="101"/>
      <c r="B464" s="130" t="s">
        <v>584</v>
      </c>
      <c r="C464" s="71">
        <v>21</v>
      </c>
      <c r="D464" s="71">
        <v>18</v>
      </c>
      <c r="E464" s="71">
        <v>22</v>
      </c>
      <c r="F464" s="126">
        <f t="shared" si="12"/>
        <v>1.04761904761905</v>
      </c>
      <c r="G464" s="126">
        <f t="shared" si="13"/>
        <v>1.22222222222222</v>
      </c>
      <c r="H464" s="127">
        <v>2082804</v>
      </c>
    </row>
    <row r="465" customFormat="1" customHeight="1" spans="1:8">
      <c r="A465" s="101"/>
      <c r="B465" s="130" t="s">
        <v>585</v>
      </c>
      <c r="C465" s="71"/>
      <c r="D465" s="71">
        <v>0</v>
      </c>
      <c r="E465" s="71">
        <v>0</v>
      </c>
      <c r="F465" s="126">
        <f t="shared" si="12"/>
        <v>0</v>
      </c>
      <c r="G465" s="126">
        <f t="shared" si="13"/>
        <v>0</v>
      </c>
      <c r="H465" s="127">
        <v>2082805</v>
      </c>
    </row>
    <row r="466" customFormat="1" customHeight="1" spans="1:8">
      <c r="A466" s="101"/>
      <c r="B466" s="130" t="s">
        <v>222</v>
      </c>
      <c r="C466" s="71"/>
      <c r="D466" s="71">
        <v>0</v>
      </c>
      <c r="E466" s="71">
        <v>0</v>
      </c>
      <c r="F466" s="126">
        <f t="shared" si="12"/>
        <v>0</v>
      </c>
      <c r="G466" s="126">
        <f t="shared" si="13"/>
        <v>0</v>
      </c>
      <c r="H466" s="127">
        <v>2082850</v>
      </c>
    </row>
    <row r="467" customFormat="1" customHeight="1" spans="1:8">
      <c r="A467" s="101"/>
      <c r="B467" s="130" t="s">
        <v>586</v>
      </c>
      <c r="C467" s="71">
        <v>21</v>
      </c>
      <c r="D467" s="71">
        <v>45</v>
      </c>
      <c r="E467" s="71">
        <v>20</v>
      </c>
      <c r="F467" s="126">
        <f t="shared" si="12"/>
        <v>0.952380952380952</v>
      </c>
      <c r="G467" s="126">
        <f t="shared" si="13"/>
        <v>0.444444444444444</v>
      </c>
      <c r="H467" s="127">
        <v>2082899</v>
      </c>
    </row>
    <row r="468" customFormat="1" customHeight="1" spans="1:8">
      <c r="A468" s="101"/>
      <c r="B468" s="130" t="s">
        <v>587</v>
      </c>
      <c r="C468" s="71">
        <v>55</v>
      </c>
      <c r="D468" s="71">
        <v>611</v>
      </c>
      <c r="E468" s="71">
        <v>110</v>
      </c>
      <c r="F468" s="126">
        <f t="shared" ref="F468:F531" si="14">IF(C468=0,0,E468/C468)</f>
        <v>2</v>
      </c>
      <c r="G468" s="126">
        <f t="shared" ref="G468:G531" si="15">IF(D468=0,0,E468/D468)</f>
        <v>0.180032733224223</v>
      </c>
      <c r="H468" s="127">
        <v>20830</v>
      </c>
    </row>
    <row r="469" customFormat="1" customHeight="1" spans="1:8">
      <c r="A469" s="101"/>
      <c r="B469" s="130" t="s">
        <v>588</v>
      </c>
      <c r="C469" s="71">
        <v>55</v>
      </c>
      <c r="D469" s="71">
        <v>104</v>
      </c>
      <c r="E469" s="71">
        <v>110</v>
      </c>
      <c r="F469" s="126">
        <f t="shared" si="14"/>
        <v>2</v>
      </c>
      <c r="G469" s="126">
        <f t="shared" si="15"/>
        <v>1.05769230769231</v>
      </c>
      <c r="H469" s="127">
        <v>2083001</v>
      </c>
    </row>
    <row r="470" customFormat="1" customHeight="1" spans="1:8">
      <c r="A470" s="101"/>
      <c r="B470" s="130" t="s">
        <v>589</v>
      </c>
      <c r="C470" s="71">
        <v>0</v>
      </c>
      <c r="D470" s="71">
        <v>507</v>
      </c>
      <c r="E470" s="71">
        <v>0</v>
      </c>
      <c r="F470" s="126">
        <f t="shared" si="14"/>
        <v>0</v>
      </c>
      <c r="G470" s="126">
        <f t="shared" si="15"/>
        <v>0</v>
      </c>
      <c r="H470" s="127">
        <v>2083099</v>
      </c>
    </row>
    <row r="471" customFormat="1" customHeight="1" spans="1:8">
      <c r="A471" s="101"/>
      <c r="B471" s="130" t="s">
        <v>590</v>
      </c>
      <c r="C471" s="71">
        <v>966</v>
      </c>
      <c r="D471" s="71">
        <v>770</v>
      </c>
      <c r="E471" s="71">
        <v>1082</v>
      </c>
      <c r="F471" s="126">
        <f t="shared" si="14"/>
        <v>1.12008281573499</v>
      </c>
      <c r="G471" s="126">
        <f t="shared" si="15"/>
        <v>1.40519480519481</v>
      </c>
      <c r="H471" s="127">
        <v>20899</v>
      </c>
    </row>
    <row r="472" customFormat="1" customHeight="1" spans="1:8">
      <c r="A472" s="101"/>
      <c r="B472" s="130" t="s">
        <v>591</v>
      </c>
      <c r="C472" s="158">
        <v>966</v>
      </c>
      <c r="D472" s="71">
        <v>770</v>
      </c>
      <c r="E472" s="71">
        <v>1082</v>
      </c>
      <c r="F472" s="126">
        <f t="shared" si="14"/>
        <v>1.12008281573499</v>
      </c>
      <c r="G472" s="126">
        <f t="shared" si="15"/>
        <v>1.40519480519481</v>
      </c>
      <c r="H472" s="127">
        <v>2089999</v>
      </c>
    </row>
    <row r="473" customFormat="1" customHeight="1" spans="1:8">
      <c r="A473" s="84" t="s">
        <v>592</v>
      </c>
      <c r="B473" s="130" t="s">
        <v>168</v>
      </c>
      <c r="C473" s="71">
        <v>31081</v>
      </c>
      <c r="D473" s="71">
        <v>28709</v>
      </c>
      <c r="E473" s="71">
        <v>26072</v>
      </c>
      <c r="F473" s="126">
        <f t="shared" si="14"/>
        <v>0.838840449148998</v>
      </c>
      <c r="G473" s="126">
        <f t="shared" si="15"/>
        <v>0.908147270890661</v>
      </c>
      <c r="H473" s="127">
        <v>210</v>
      </c>
    </row>
    <row r="474" customFormat="1" customHeight="1" spans="1:8">
      <c r="A474" s="101"/>
      <c r="B474" s="130" t="s">
        <v>593</v>
      </c>
      <c r="C474" s="71">
        <v>564</v>
      </c>
      <c r="D474" s="71">
        <v>529</v>
      </c>
      <c r="E474" s="71">
        <v>621</v>
      </c>
      <c r="F474" s="126">
        <f t="shared" si="14"/>
        <v>1.10106382978723</v>
      </c>
      <c r="G474" s="126">
        <f t="shared" si="15"/>
        <v>1.17391304347826</v>
      </c>
      <c r="H474" s="127">
        <v>21001</v>
      </c>
    </row>
    <row r="475" customFormat="1" customHeight="1" spans="1:8">
      <c r="A475" s="101"/>
      <c r="B475" s="130" t="s">
        <v>213</v>
      </c>
      <c r="C475" s="158">
        <v>468</v>
      </c>
      <c r="D475" s="71">
        <v>448</v>
      </c>
      <c r="E475" s="71">
        <v>487</v>
      </c>
      <c r="F475" s="126">
        <f t="shared" si="14"/>
        <v>1.04059829059829</v>
      </c>
      <c r="G475" s="126">
        <f t="shared" si="15"/>
        <v>1.08705357142857</v>
      </c>
      <c r="H475" s="127">
        <v>2100101</v>
      </c>
    </row>
    <row r="476" customFormat="1" customHeight="1" spans="1:8">
      <c r="A476" s="101"/>
      <c r="B476" s="130" t="s">
        <v>214</v>
      </c>
      <c r="C476" s="158"/>
      <c r="D476" s="71">
        <v>0</v>
      </c>
      <c r="E476" s="71">
        <v>0</v>
      </c>
      <c r="F476" s="126">
        <f t="shared" si="14"/>
        <v>0</v>
      </c>
      <c r="G476" s="126">
        <f t="shared" si="15"/>
        <v>0</v>
      </c>
      <c r="H476" s="127">
        <v>2100102</v>
      </c>
    </row>
    <row r="477" customFormat="1" customHeight="1" spans="1:8">
      <c r="A477" s="101"/>
      <c r="B477" s="130" t="s">
        <v>215</v>
      </c>
      <c r="C477" s="158"/>
      <c r="D477" s="71">
        <v>0</v>
      </c>
      <c r="E477" s="71">
        <v>0</v>
      </c>
      <c r="F477" s="126">
        <f t="shared" si="14"/>
        <v>0</v>
      </c>
      <c r="G477" s="126">
        <f t="shared" si="15"/>
        <v>0</v>
      </c>
      <c r="H477" s="127">
        <v>2100103</v>
      </c>
    </row>
    <row r="478" customFormat="1" customHeight="1" spans="1:8">
      <c r="A478" s="101"/>
      <c r="B478" s="130" t="s">
        <v>594</v>
      </c>
      <c r="C478" s="158">
        <v>96</v>
      </c>
      <c r="D478" s="71">
        <v>81</v>
      </c>
      <c r="E478" s="71">
        <v>134</v>
      </c>
      <c r="F478" s="126">
        <f t="shared" si="14"/>
        <v>1.39583333333333</v>
      </c>
      <c r="G478" s="126">
        <f t="shared" si="15"/>
        <v>1.65432098765432</v>
      </c>
      <c r="H478" s="127">
        <v>2100199</v>
      </c>
    </row>
    <row r="479" customFormat="1" customHeight="1" spans="1:8">
      <c r="A479" s="101"/>
      <c r="B479" s="130" t="s">
        <v>595</v>
      </c>
      <c r="C479" s="71">
        <v>2731</v>
      </c>
      <c r="D479" s="71">
        <v>3294</v>
      </c>
      <c r="E479" s="71">
        <v>3152</v>
      </c>
      <c r="F479" s="126">
        <f t="shared" si="14"/>
        <v>1.15415598681802</v>
      </c>
      <c r="G479" s="126">
        <f t="shared" si="15"/>
        <v>0.956891317547055</v>
      </c>
      <c r="H479" s="127">
        <v>21002</v>
      </c>
    </row>
    <row r="480" customFormat="1" customHeight="1" spans="1:8">
      <c r="A480" s="101"/>
      <c r="B480" s="130" t="s">
        <v>596</v>
      </c>
      <c r="C480" s="71">
        <v>2260</v>
      </c>
      <c r="D480" s="71">
        <v>2199</v>
      </c>
      <c r="E480" s="71">
        <v>2508</v>
      </c>
      <c r="F480" s="126">
        <f t="shared" si="14"/>
        <v>1.10973451327434</v>
      </c>
      <c r="G480" s="126">
        <f t="shared" si="15"/>
        <v>1.14051841746248</v>
      </c>
      <c r="H480" s="127">
        <v>2100201</v>
      </c>
    </row>
    <row r="481" customFormat="1" customHeight="1" spans="1:8">
      <c r="A481" s="101"/>
      <c r="B481" s="130" t="s">
        <v>597</v>
      </c>
      <c r="C481" s="71">
        <v>449</v>
      </c>
      <c r="D481" s="71">
        <v>433</v>
      </c>
      <c r="E481" s="71">
        <v>496</v>
      </c>
      <c r="F481" s="126">
        <f t="shared" si="14"/>
        <v>1.10467706013363</v>
      </c>
      <c r="G481" s="126">
        <f t="shared" si="15"/>
        <v>1.14549653579677</v>
      </c>
      <c r="H481" s="127">
        <v>2100202</v>
      </c>
    </row>
    <row r="482" customFormat="1" customHeight="1" spans="1:8">
      <c r="A482" s="101"/>
      <c r="B482" s="130" t="s">
        <v>598</v>
      </c>
      <c r="C482" s="71"/>
      <c r="D482" s="71">
        <v>0</v>
      </c>
      <c r="E482" s="71">
        <v>0</v>
      </c>
      <c r="F482" s="126">
        <f t="shared" si="14"/>
        <v>0</v>
      </c>
      <c r="G482" s="126">
        <f t="shared" si="15"/>
        <v>0</v>
      </c>
      <c r="H482" s="127">
        <v>2100203</v>
      </c>
    </row>
    <row r="483" customFormat="1" customHeight="1" spans="1:8">
      <c r="A483" s="101"/>
      <c r="B483" s="130" t="s">
        <v>599</v>
      </c>
      <c r="C483" s="71"/>
      <c r="D483" s="71">
        <v>0</v>
      </c>
      <c r="E483" s="71">
        <v>0</v>
      </c>
      <c r="F483" s="126">
        <f t="shared" si="14"/>
        <v>0</v>
      </c>
      <c r="G483" s="126">
        <f t="shared" si="15"/>
        <v>0</v>
      </c>
      <c r="H483" s="127">
        <v>2100204</v>
      </c>
    </row>
    <row r="484" customFormat="1" customHeight="1" spans="1:8">
      <c r="A484" s="101"/>
      <c r="B484" s="130" t="s">
        <v>600</v>
      </c>
      <c r="C484" s="71"/>
      <c r="D484" s="71">
        <v>0</v>
      </c>
      <c r="E484" s="71">
        <v>0</v>
      </c>
      <c r="F484" s="126">
        <f t="shared" si="14"/>
        <v>0</v>
      </c>
      <c r="G484" s="126">
        <f t="shared" si="15"/>
        <v>0</v>
      </c>
      <c r="H484" s="127">
        <v>2100205</v>
      </c>
    </row>
    <row r="485" customFormat="1" customHeight="1" spans="1:8">
      <c r="A485" s="101"/>
      <c r="B485" s="130" t="s">
        <v>601</v>
      </c>
      <c r="C485" s="71"/>
      <c r="D485" s="71">
        <v>502</v>
      </c>
      <c r="E485" s="71">
        <v>0</v>
      </c>
      <c r="F485" s="126">
        <f t="shared" si="14"/>
        <v>0</v>
      </c>
      <c r="G485" s="126">
        <f t="shared" si="15"/>
        <v>0</v>
      </c>
      <c r="H485" s="127">
        <v>2100206</v>
      </c>
    </row>
    <row r="486" customFormat="1" customHeight="1" spans="1:8">
      <c r="A486" s="101"/>
      <c r="B486" s="130" t="s">
        <v>602</v>
      </c>
      <c r="C486" s="71"/>
      <c r="D486" s="71">
        <v>0</v>
      </c>
      <c r="E486" s="71">
        <v>0</v>
      </c>
      <c r="F486" s="126">
        <f t="shared" si="14"/>
        <v>0</v>
      </c>
      <c r="G486" s="126">
        <f t="shared" si="15"/>
        <v>0</v>
      </c>
      <c r="H486" s="127">
        <v>2100207</v>
      </c>
    </row>
    <row r="487" customFormat="1" customHeight="1" spans="1:8">
      <c r="A487" s="101"/>
      <c r="B487" s="130" t="s">
        <v>603</v>
      </c>
      <c r="C487" s="71"/>
      <c r="D487" s="71">
        <v>0</v>
      </c>
      <c r="E487" s="71">
        <v>0</v>
      </c>
      <c r="F487" s="126">
        <f t="shared" si="14"/>
        <v>0</v>
      </c>
      <c r="G487" s="126">
        <f t="shared" si="15"/>
        <v>0</v>
      </c>
      <c r="H487" s="127">
        <v>2100208</v>
      </c>
    </row>
    <row r="488" customFormat="1" customHeight="1" spans="1:8">
      <c r="A488" s="101"/>
      <c r="B488" s="130" t="s">
        <v>604</v>
      </c>
      <c r="C488" s="71"/>
      <c r="D488" s="71">
        <v>0</v>
      </c>
      <c r="E488" s="71">
        <v>0</v>
      </c>
      <c r="F488" s="126">
        <f t="shared" si="14"/>
        <v>0</v>
      </c>
      <c r="G488" s="126">
        <f t="shared" si="15"/>
        <v>0</v>
      </c>
      <c r="H488" s="127">
        <v>2100209</v>
      </c>
    </row>
    <row r="489" customFormat="1" customHeight="1" spans="1:8">
      <c r="A489" s="101"/>
      <c r="B489" s="130" t="s">
        <v>605</v>
      </c>
      <c r="C489" s="71"/>
      <c r="D489" s="71">
        <v>0</v>
      </c>
      <c r="E489" s="71">
        <v>0</v>
      </c>
      <c r="F489" s="126">
        <f t="shared" si="14"/>
        <v>0</v>
      </c>
      <c r="G489" s="126">
        <f t="shared" si="15"/>
        <v>0</v>
      </c>
      <c r="H489" s="127">
        <v>2100210</v>
      </c>
    </row>
    <row r="490" customFormat="1" customHeight="1" spans="1:8">
      <c r="A490" s="101"/>
      <c r="B490" s="130" t="s">
        <v>606</v>
      </c>
      <c r="C490" s="71"/>
      <c r="D490" s="71">
        <v>0</v>
      </c>
      <c r="E490" s="71">
        <v>0</v>
      </c>
      <c r="F490" s="126">
        <f t="shared" si="14"/>
        <v>0</v>
      </c>
      <c r="G490" s="126">
        <f t="shared" si="15"/>
        <v>0</v>
      </c>
      <c r="H490" s="127">
        <v>2100211</v>
      </c>
    </row>
    <row r="491" customFormat="1" customHeight="1" spans="1:8">
      <c r="A491" s="101"/>
      <c r="B491" s="130" t="s">
        <v>607</v>
      </c>
      <c r="C491" s="71"/>
      <c r="D491" s="71">
        <v>0</v>
      </c>
      <c r="E491" s="71">
        <v>0</v>
      </c>
      <c r="F491" s="126">
        <f t="shared" si="14"/>
        <v>0</v>
      </c>
      <c r="G491" s="126">
        <f t="shared" si="15"/>
        <v>0</v>
      </c>
      <c r="H491" s="127">
        <v>2100212</v>
      </c>
    </row>
    <row r="492" customFormat="1" customHeight="1" spans="1:8">
      <c r="A492" s="101"/>
      <c r="B492" s="130" t="s">
        <v>608</v>
      </c>
      <c r="C492" s="71"/>
      <c r="D492" s="71">
        <v>0</v>
      </c>
      <c r="E492" s="71">
        <v>0</v>
      </c>
      <c r="F492" s="126">
        <f t="shared" si="14"/>
        <v>0</v>
      </c>
      <c r="G492" s="126">
        <f t="shared" si="15"/>
        <v>0</v>
      </c>
      <c r="H492" s="127">
        <v>2100213</v>
      </c>
    </row>
    <row r="493" customFormat="1" customHeight="1" spans="1:8">
      <c r="A493" s="101"/>
      <c r="B493" s="130" t="s">
        <v>609</v>
      </c>
      <c r="C493" s="71">
        <v>22</v>
      </c>
      <c r="D493" s="71">
        <v>160</v>
      </c>
      <c r="E493" s="71">
        <v>148</v>
      </c>
      <c r="F493" s="126">
        <f t="shared" si="14"/>
        <v>6.72727272727273</v>
      </c>
      <c r="G493" s="126">
        <f t="shared" si="15"/>
        <v>0.925</v>
      </c>
      <c r="H493" s="127">
        <v>2100299</v>
      </c>
    </row>
    <row r="494" customFormat="1" customHeight="1" spans="1:8">
      <c r="A494" s="101"/>
      <c r="B494" s="130" t="s">
        <v>610</v>
      </c>
      <c r="C494" s="71">
        <v>3808</v>
      </c>
      <c r="D494" s="71">
        <v>4061</v>
      </c>
      <c r="E494" s="71">
        <v>4257</v>
      </c>
      <c r="F494" s="126">
        <f t="shared" si="14"/>
        <v>1.11790966386555</v>
      </c>
      <c r="G494" s="126">
        <f t="shared" si="15"/>
        <v>1.04826397439054</v>
      </c>
      <c r="H494" s="127">
        <v>21003</v>
      </c>
    </row>
    <row r="495" customFormat="1" customHeight="1" spans="1:8">
      <c r="A495" s="101"/>
      <c r="B495" s="130" t="s">
        <v>611</v>
      </c>
      <c r="C495" s="71">
        <v>0</v>
      </c>
      <c r="D495" s="71">
        <v>0</v>
      </c>
      <c r="E495" s="71">
        <v>0</v>
      </c>
      <c r="F495" s="126">
        <f t="shared" si="14"/>
        <v>0</v>
      </c>
      <c r="G495" s="126">
        <f t="shared" si="15"/>
        <v>0</v>
      </c>
      <c r="H495" s="127">
        <v>2100301</v>
      </c>
    </row>
    <row r="496" customFormat="1" customHeight="1" spans="1:8">
      <c r="A496" s="101"/>
      <c r="B496" s="130" t="s">
        <v>612</v>
      </c>
      <c r="C496" s="71">
        <v>3241</v>
      </c>
      <c r="D496" s="71">
        <v>3303</v>
      </c>
      <c r="E496" s="71">
        <v>3307</v>
      </c>
      <c r="F496" s="126">
        <f t="shared" si="14"/>
        <v>1.0203640851589</v>
      </c>
      <c r="G496" s="126">
        <f t="shared" si="15"/>
        <v>1.00121102028459</v>
      </c>
      <c r="H496" s="127">
        <v>2100302</v>
      </c>
    </row>
    <row r="497" customFormat="1" customHeight="1" spans="1:8">
      <c r="A497" s="101"/>
      <c r="B497" s="130" t="s">
        <v>613</v>
      </c>
      <c r="C497" s="71">
        <v>567</v>
      </c>
      <c r="D497" s="71">
        <v>758</v>
      </c>
      <c r="E497" s="71">
        <v>950</v>
      </c>
      <c r="F497" s="126">
        <f t="shared" si="14"/>
        <v>1.67548500881834</v>
      </c>
      <c r="G497" s="126">
        <f t="shared" si="15"/>
        <v>1.2532981530343</v>
      </c>
      <c r="H497" s="127">
        <v>2100399</v>
      </c>
    </row>
    <row r="498" customFormat="1" customHeight="1" spans="1:8">
      <c r="A498" s="101"/>
      <c r="B498" s="130" t="s">
        <v>614</v>
      </c>
      <c r="C498" s="71">
        <v>7999</v>
      </c>
      <c r="D498" s="71">
        <v>6234</v>
      </c>
      <c r="E498" s="71">
        <v>6768</v>
      </c>
      <c r="F498" s="126">
        <f t="shared" si="14"/>
        <v>0.846105763220403</v>
      </c>
      <c r="G498" s="126">
        <f t="shared" si="15"/>
        <v>1.08565928777671</v>
      </c>
      <c r="H498" s="127">
        <v>21004</v>
      </c>
    </row>
    <row r="499" customFormat="1" customHeight="1" spans="1:8">
      <c r="A499" s="101"/>
      <c r="B499" s="130" t="s">
        <v>615</v>
      </c>
      <c r="C499" s="71">
        <v>697</v>
      </c>
      <c r="D499" s="71">
        <v>780</v>
      </c>
      <c r="E499" s="71">
        <v>721</v>
      </c>
      <c r="F499" s="126">
        <f t="shared" si="14"/>
        <v>1.03443328550933</v>
      </c>
      <c r="G499" s="126">
        <f t="shared" si="15"/>
        <v>0.924358974358974</v>
      </c>
      <c r="H499" s="127">
        <v>2100401</v>
      </c>
    </row>
    <row r="500" customFormat="1" customHeight="1" spans="1:8">
      <c r="A500" s="101"/>
      <c r="B500" s="130" t="s">
        <v>616</v>
      </c>
      <c r="C500" s="71"/>
      <c r="D500" s="71">
        <v>0</v>
      </c>
      <c r="E500" s="71">
        <v>0</v>
      </c>
      <c r="F500" s="126">
        <f t="shared" si="14"/>
        <v>0</v>
      </c>
      <c r="G500" s="126">
        <f t="shared" si="15"/>
        <v>0</v>
      </c>
      <c r="H500" s="127">
        <v>2100402</v>
      </c>
    </row>
    <row r="501" customFormat="1" customHeight="1" spans="1:8">
      <c r="A501" s="101"/>
      <c r="B501" s="130" t="s">
        <v>617</v>
      </c>
      <c r="C501" s="71">
        <v>1171</v>
      </c>
      <c r="D501" s="71">
        <v>908</v>
      </c>
      <c r="E501" s="71">
        <v>1151</v>
      </c>
      <c r="F501" s="126">
        <f t="shared" si="14"/>
        <v>0.982920580700256</v>
      </c>
      <c r="G501" s="126">
        <f t="shared" si="15"/>
        <v>1.26762114537445</v>
      </c>
      <c r="H501" s="127">
        <v>2100403</v>
      </c>
    </row>
    <row r="502" customFormat="1" customHeight="1" spans="1:8">
      <c r="A502" s="101"/>
      <c r="B502" s="130" t="s">
        <v>618</v>
      </c>
      <c r="C502" s="71"/>
      <c r="D502" s="71">
        <v>0</v>
      </c>
      <c r="E502" s="71">
        <v>0</v>
      </c>
      <c r="F502" s="126">
        <f t="shared" si="14"/>
        <v>0</v>
      </c>
      <c r="G502" s="126">
        <f t="shared" si="15"/>
        <v>0</v>
      </c>
      <c r="H502" s="127">
        <v>2100404</v>
      </c>
    </row>
    <row r="503" customFormat="1" customHeight="1" spans="1:8">
      <c r="A503" s="101"/>
      <c r="B503" s="130" t="s">
        <v>619</v>
      </c>
      <c r="C503" s="71"/>
      <c r="D503" s="71">
        <v>0</v>
      </c>
      <c r="E503" s="71">
        <v>0</v>
      </c>
      <c r="F503" s="126">
        <f t="shared" si="14"/>
        <v>0</v>
      </c>
      <c r="G503" s="126">
        <f t="shared" si="15"/>
        <v>0</v>
      </c>
      <c r="H503" s="127">
        <v>2100405</v>
      </c>
    </row>
    <row r="504" customFormat="1" customHeight="1" spans="1:8">
      <c r="A504" s="101"/>
      <c r="B504" s="130" t="s">
        <v>620</v>
      </c>
      <c r="C504" s="71"/>
      <c r="D504" s="71">
        <v>0</v>
      </c>
      <c r="E504" s="71">
        <v>0</v>
      </c>
      <c r="F504" s="126">
        <f t="shared" si="14"/>
        <v>0</v>
      </c>
      <c r="G504" s="126">
        <f t="shared" si="15"/>
        <v>0</v>
      </c>
      <c r="H504" s="127">
        <v>2100406</v>
      </c>
    </row>
    <row r="505" customFormat="1" customHeight="1" spans="1:8">
      <c r="A505" s="101"/>
      <c r="B505" s="130" t="s">
        <v>621</v>
      </c>
      <c r="C505" s="71"/>
      <c r="D505" s="71">
        <v>0</v>
      </c>
      <c r="E505" s="71">
        <v>0</v>
      </c>
      <c r="F505" s="126">
        <f t="shared" si="14"/>
        <v>0</v>
      </c>
      <c r="G505" s="126">
        <f t="shared" si="15"/>
        <v>0</v>
      </c>
      <c r="H505" s="127">
        <v>2100407</v>
      </c>
    </row>
    <row r="506" customFormat="1" customHeight="1" spans="1:8">
      <c r="A506" s="101"/>
      <c r="B506" s="130" t="s">
        <v>622</v>
      </c>
      <c r="C506" s="71">
        <v>4003</v>
      </c>
      <c r="D506" s="71">
        <v>2146</v>
      </c>
      <c r="E506" s="71">
        <v>2643</v>
      </c>
      <c r="F506" s="126">
        <f t="shared" si="14"/>
        <v>0.66025480889333</v>
      </c>
      <c r="G506" s="126">
        <f t="shared" si="15"/>
        <v>1.23159366262815</v>
      </c>
      <c r="H506" s="127">
        <v>2100408</v>
      </c>
    </row>
    <row r="507" customFormat="1" customHeight="1" spans="1:8">
      <c r="A507" s="101"/>
      <c r="B507" s="130" t="s">
        <v>623</v>
      </c>
      <c r="C507" s="71">
        <v>1087</v>
      </c>
      <c r="D507" s="71">
        <v>253</v>
      </c>
      <c r="E507" s="71">
        <v>1103</v>
      </c>
      <c r="F507" s="126">
        <f t="shared" si="14"/>
        <v>1.01471941122355</v>
      </c>
      <c r="G507" s="126">
        <f t="shared" si="15"/>
        <v>4.3596837944664</v>
      </c>
      <c r="H507" s="127">
        <v>2100409</v>
      </c>
    </row>
    <row r="508" customFormat="1" customHeight="1" spans="1:8">
      <c r="A508" s="101"/>
      <c r="B508" s="130" t="s">
        <v>624</v>
      </c>
      <c r="C508" s="71">
        <v>841</v>
      </c>
      <c r="D508" s="71">
        <v>1959</v>
      </c>
      <c r="E508" s="71">
        <v>957</v>
      </c>
      <c r="F508" s="126">
        <f t="shared" si="14"/>
        <v>1.13793103448276</v>
      </c>
      <c r="G508" s="126">
        <f t="shared" si="15"/>
        <v>0.488514548238897</v>
      </c>
      <c r="H508" s="127">
        <v>2100410</v>
      </c>
    </row>
    <row r="509" customFormat="1" customHeight="1" spans="1:8">
      <c r="A509" s="101"/>
      <c r="B509" s="130" t="s">
        <v>625</v>
      </c>
      <c r="C509" s="71">
        <v>200</v>
      </c>
      <c r="D509" s="71">
        <v>188</v>
      </c>
      <c r="E509" s="71">
        <v>193</v>
      </c>
      <c r="F509" s="126">
        <f t="shared" si="14"/>
        <v>0.965</v>
      </c>
      <c r="G509" s="126">
        <f t="shared" si="15"/>
        <v>1.02659574468085</v>
      </c>
      <c r="H509" s="127">
        <v>2100499</v>
      </c>
    </row>
    <row r="510" customFormat="1" customHeight="1" spans="1:8">
      <c r="A510" s="101"/>
      <c r="B510" s="130" t="s">
        <v>626</v>
      </c>
      <c r="C510" s="71">
        <v>314</v>
      </c>
      <c r="D510" s="71">
        <v>348</v>
      </c>
      <c r="E510" s="71">
        <v>214</v>
      </c>
      <c r="F510" s="126">
        <f t="shared" si="14"/>
        <v>0.681528662420382</v>
      </c>
      <c r="G510" s="126">
        <f t="shared" si="15"/>
        <v>0.614942528735632</v>
      </c>
      <c r="H510" s="127">
        <v>21006</v>
      </c>
    </row>
    <row r="511" customFormat="1" customHeight="1" spans="1:8">
      <c r="A511" s="101"/>
      <c r="B511" s="130" t="s">
        <v>627</v>
      </c>
      <c r="C511" s="71">
        <v>314</v>
      </c>
      <c r="D511" s="71">
        <v>326</v>
      </c>
      <c r="E511" s="71">
        <v>214</v>
      </c>
      <c r="F511" s="126">
        <f t="shared" si="14"/>
        <v>0.681528662420382</v>
      </c>
      <c r="G511" s="126">
        <f t="shared" si="15"/>
        <v>0.656441717791411</v>
      </c>
      <c r="H511" s="127">
        <v>2100601</v>
      </c>
    </row>
    <row r="512" customFormat="1" customHeight="1" spans="1:8">
      <c r="A512" s="101"/>
      <c r="B512" s="130" t="s">
        <v>628</v>
      </c>
      <c r="C512" s="71">
        <v>0</v>
      </c>
      <c r="D512" s="71">
        <v>22</v>
      </c>
      <c r="E512" s="71">
        <v>0</v>
      </c>
      <c r="F512" s="126">
        <f t="shared" si="14"/>
        <v>0</v>
      </c>
      <c r="G512" s="126">
        <f t="shared" si="15"/>
        <v>0</v>
      </c>
      <c r="H512" s="127">
        <v>2100699</v>
      </c>
    </row>
    <row r="513" customFormat="1" customHeight="1" spans="1:8">
      <c r="A513" s="101"/>
      <c r="B513" s="130" t="s">
        <v>629</v>
      </c>
      <c r="C513" s="71">
        <v>1429</v>
      </c>
      <c r="D513" s="71">
        <v>648</v>
      </c>
      <c r="E513" s="71">
        <v>1186</v>
      </c>
      <c r="F513" s="126">
        <f t="shared" si="14"/>
        <v>0.829951014695591</v>
      </c>
      <c r="G513" s="126">
        <f t="shared" si="15"/>
        <v>1.83024691358025</v>
      </c>
      <c r="H513" s="127">
        <v>21007</v>
      </c>
    </row>
    <row r="514" customFormat="1" customHeight="1" spans="1:8">
      <c r="A514" s="101"/>
      <c r="B514" s="130" t="s">
        <v>630</v>
      </c>
      <c r="C514" s="71">
        <v>0</v>
      </c>
      <c r="D514" s="71">
        <v>0</v>
      </c>
      <c r="E514" s="71">
        <v>0</v>
      </c>
      <c r="F514" s="126">
        <f t="shared" si="14"/>
        <v>0</v>
      </c>
      <c r="G514" s="126">
        <f t="shared" si="15"/>
        <v>0</v>
      </c>
      <c r="H514" s="127">
        <v>2100716</v>
      </c>
    </row>
    <row r="515" customFormat="1" customHeight="1" spans="1:8">
      <c r="A515" s="101"/>
      <c r="B515" s="130" t="s">
        <v>631</v>
      </c>
      <c r="C515" s="71">
        <v>0</v>
      </c>
      <c r="D515" s="71">
        <v>0</v>
      </c>
      <c r="E515" s="71">
        <v>0</v>
      </c>
      <c r="F515" s="126">
        <f t="shared" si="14"/>
        <v>0</v>
      </c>
      <c r="G515" s="126">
        <f t="shared" si="15"/>
        <v>0</v>
      </c>
      <c r="H515" s="127">
        <v>2100717</v>
      </c>
    </row>
    <row r="516" customFormat="1" customHeight="1" spans="1:8">
      <c r="A516" s="101"/>
      <c r="B516" s="130" t="s">
        <v>632</v>
      </c>
      <c r="C516" s="158">
        <v>1429</v>
      </c>
      <c r="D516" s="71">
        <v>648</v>
      </c>
      <c r="E516" s="71">
        <v>1186</v>
      </c>
      <c r="F516" s="126">
        <f t="shared" si="14"/>
        <v>0.829951014695591</v>
      </c>
      <c r="G516" s="126">
        <f t="shared" si="15"/>
        <v>1.83024691358025</v>
      </c>
      <c r="H516" s="127">
        <v>2100799</v>
      </c>
    </row>
    <row r="517" customFormat="1" customHeight="1" spans="1:8">
      <c r="A517" s="101"/>
      <c r="B517" s="130" t="s">
        <v>633</v>
      </c>
      <c r="C517" s="71">
        <v>6743</v>
      </c>
      <c r="D517" s="71">
        <v>9766</v>
      </c>
      <c r="E517" s="71">
        <v>7532</v>
      </c>
      <c r="F517" s="126">
        <f t="shared" si="14"/>
        <v>1.11701023283405</v>
      </c>
      <c r="G517" s="126">
        <f t="shared" si="15"/>
        <v>0.77124718410813</v>
      </c>
      <c r="H517" s="127">
        <v>21011</v>
      </c>
    </row>
    <row r="518" customFormat="1" customHeight="1" spans="1:8">
      <c r="A518" s="101"/>
      <c r="B518" s="130" t="s">
        <v>634</v>
      </c>
      <c r="C518" s="71">
        <v>1129</v>
      </c>
      <c r="D518" s="71">
        <v>1819</v>
      </c>
      <c r="E518" s="71">
        <v>1343</v>
      </c>
      <c r="F518" s="126">
        <f t="shared" si="14"/>
        <v>1.18954827280779</v>
      </c>
      <c r="G518" s="126">
        <f t="shared" si="15"/>
        <v>0.738317757009346</v>
      </c>
      <c r="H518" s="127">
        <v>2101101</v>
      </c>
    </row>
    <row r="519" customFormat="1" customHeight="1" spans="1:8">
      <c r="A519" s="101"/>
      <c r="B519" s="130" t="s">
        <v>635</v>
      </c>
      <c r="C519" s="71">
        <v>2767</v>
      </c>
      <c r="D519" s="71">
        <v>5171</v>
      </c>
      <c r="E519" s="71">
        <v>3366</v>
      </c>
      <c r="F519" s="126">
        <f t="shared" si="14"/>
        <v>1.21647994217564</v>
      </c>
      <c r="G519" s="126">
        <f t="shared" si="15"/>
        <v>0.650937923032295</v>
      </c>
      <c r="H519" s="127">
        <v>2101102</v>
      </c>
    </row>
    <row r="520" customFormat="1" customHeight="1" spans="1:8">
      <c r="A520" s="101"/>
      <c r="B520" s="130" t="s">
        <v>636</v>
      </c>
      <c r="C520" s="71">
        <v>2473</v>
      </c>
      <c r="D520" s="71">
        <v>2484</v>
      </c>
      <c r="E520" s="71">
        <v>2453</v>
      </c>
      <c r="F520" s="126">
        <f t="shared" si="14"/>
        <v>0.991912656692277</v>
      </c>
      <c r="G520" s="126">
        <f t="shared" si="15"/>
        <v>0.987520128824477</v>
      </c>
      <c r="H520" s="127">
        <v>2101103</v>
      </c>
    </row>
    <row r="521" customFormat="1" customHeight="1" spans="1:8">
      <c r="A521" s="101"/>
      <c r="B521" s="130" t="s">
        <v>637</v>
      </c>
      <c r="C521" s="71">
        <v>374</v>
      </c>
      <c r="D521" s="71">
        <v>292</v>
      </c>
      <c r="E521" s="71">
        <v>370</v>
      </c>
      <c r="F521" s="126">
        <f t="shared" si="14"/>
        <v>0.989304812834225</v>
      </c>
      <c r="G521" s="126">
        <f t="shared" si="15"/>
        <v>1.26712328767123</v>
      </c>
      <c r="H521" s="127">
        <v>2101199</v>
      </c>
    </row>
    <row r="522" customFormat="1" customHeight="1" spans="1:8">
      <c r="A522" s="101"/>
      <c r="B522" s="130" t="s">
        <v>638</v>
      </c>
      <c r="C522" s="71">
        <v>966</v>
      </c>
      <c r="D522" s="71">
        <v>1002</v>
      </c>
      <c r="E522" s="71">
        <v>462</v>
      </c>
      <c r="F522" s="126">
        <f t="shared" si="14"/>
        <v>0.478260869565217</v>
      </c>
      <c r="G522" s="126">
        <f t="shared" si="15"/>
        <v>0.461077844311377</v>
      </c>
      <c r="H522" s="127">
        <v>21012</v>
      </c>
    </row>
    <row r="523" customFormat="1" customHeight="1" spans="1:8">
      <c r="A523" s="101"/>
      <c r="B523" s="130" t="s">
        <v>639</v>
      </c>
      <c r="C523" s="71">
        <v>0</v>
      </c>
      <c r="D523" s="71">
        <v>0</v>
      </c>
      <c r="E523" s="71">
        <v>0</v>
      </c>
      <c r="F523" s="126">
        <f t="shared" si="14"/>
        <v>0</v>
      </c>
      <c r="G523" s="126">
        <f t="shared" si="15"/>
        <v>0</v>
      </c>
      <c r="H523" s="127">
        <v>2101201</v>
      </c>
    </row>
    <row r="524" customFormat="1" customHeight="1" spans="1:8">
      <c r="A524" s="101"/>
      <c r="B524" s="130" t="s">
        <v>640</v>
      </c>
      <c r="C524" s="158">
        <v>966</v>
      </c>
      <c r="D524" s="71">
        <v>1002</v>
      </c>
      <c r="E524" s="71">
        <v>462</v>
      </c>
      <c r="F524" s="126">
        <f t="shared" si="14"/>
        <v>0.478260869565217</v>
      </c>
      <c r="G524" s="126">
        <f t="shared" si="15"/>
        <v>0.461077844311377</v>
      </c>
      <c r="H524" s="127">
        <v>2101202</v>
      </c>
    </row>
    <row r="525" customFormat="1" customHeight="1" spans="1:8">
      <c r="A525" s="101"/>
      <c r="B525" s="130" t="s">
        <v>641</v>
      </c>
      <c r="C525" s="71">
        <v>0</v>
      </c>
      <c r="D525" s="71">
        <v>0</v>
      </c>
      <c r="E525" s="71">
        <v>0</v>
      </c>
      <c r="F525" s="126">
        <f t="shared" si="14"/>
        <v>0</v>
      </c>
      <c r="G525" s="126">
        <f t="shared" si="15"/>
        <v>0</v>
      </c>
      <c r="H525" s="127">
        <v>2101299</v>
      </c>
    </row>
    <row r="526" customFormat="1" customHeight="1" spans="1:8">
      <c r="A526" s="101"/>
      <c r="B526" s="130" t="s">
        <v>642</v>
      </c>
      <c r="C526" s="71">
        <v>2948</v>
      </c>
      <c r="D526" s="71">
        <v>2086</v>
      </c>
      <c r="E526" s="71">
        <v>60</v>
      </c>
      <c r="F526" s="126">
        <f t="shared" si="14"/>
        <v>0.0203527815468114</v>
      </c>
      <c r="G526" s="126">
        <f t="shared" si="15"/>
        <v>0.0287631831255992</v>
      </c>
      <c r="H526" s="127">
        <v>21013</v>
      </c>
    </row>
    <row r="527" customFormat="1" customHeight="1" spans="1:8">
      <c r="A527" s="101"/>
      <c r="B527" s="130" t="s">
        <v>643</v>
      </c>
      <c r="C527" s="71">
        <v>2883</v>
      </c>
      <c r="D527" s="71">
        <v>2056</v>
      </c>
      <c r="E527" s="71">
        <v>0</v>
      </c>
      <c r="F527" s="126">
        <f t="shared" si="14"/>
        <v>0</v>
      </c>
      <c r="G527" s="126">
        <f t="shared" si="15"/>
        <v>0</v>
      </c>
      <c r="H527" s="127">
        <v>2101301</v>
      </c>
    </row>
    <row r="528" customFormat="1" customHeight="1" spans="1:8">
      <c r="A528" s="101"/>
      <c r="B528" s="130" t="s">
        <v>644</v>
      </c>
      <c r="C528" s="71">
        <v>4</v>
      </c>
      <c r="D528" s="71">
        <v>4</v>
      </c>
      <c r="E528" s="71">
        <v>0</v>
      </c>
      <c r="F528" s="126">
        <f t="shared" si="14"/>
        <v>0</v>
      </c>
      <c r="G528" s="126">
        <f t="shared" si="15"/>
        <v>0</v>
      </c>
      <c r="H528" s="127">
        <v>2101302</v>
      </c>
    </row>
    <row r="529" customFormat="1" customHeight="1" spans="1:8">
      <c r="A529" s="101"/>
      <c r="B529" s="130" t="s">
        <v>645</v>
      </c>
      <c r="C529" s="71">
        <v>61</v>
      </c>
      <c r="D529" s="71">
        <v>26</v>
      </c>
      <c r="E529" s="71">
        <v>60</v>
      </c>
      <c r="F529" s="126">
        <f t="shared" si="14"/>
        <v>0.983606557377049</v>
      </c>
      <c r="G529" s="126">
        <f t="shared" si="15"/>
        <v>2.30769230769231</v>
      </c>
      <c r="H529" s="127">
        <v>2101399</v>
      </c>
    </row>
    <row r="530" customFormat="1" customHeight="1" spans="1:8">
      <c r="A530" s="101"/>
      <c r="B530" s="130" t="s">
        <v>646</v>
      </c>
      <c r="C530" s="71">
        <v>158</v>
      </c>
      <c r="D530" s="71">
        <v>43</v>
      </c>
      <c r="E530" s="71">
        <v>98</v>
      </c>
      <c r="F530" s="126">
        <f t="shared" si="14"/>
        <v>0.620253164556962</v>
      </c>
      <c r="G530" s="126">
        <f t="shared" si="15"/>
        <v>2.27906976744186</v>
      </c>
      <c r="H530" s="127">
        <v>21014</v>
      </c>
    </row>
    <row r="531" customFormat="1" customHeight="1" spans="1:8">
      <c r="A531" s="101"/>
      <c r="B531" s="130" t="s">
        <v>647</v>
      </c>
      <c r="C531" s="158">
        <v>158</v>
      </c>
      <c r="D531" s="71">
        <v>43</v>
      </c>
      <c r="E531" s="71">
        <v>98</v>
      </c>
      <c r="F531" s="126">
        <f t="shared" si="14"/>
        <v>0.620253164556962</v>
      </c>
      <c r="G531" s="126">
        <f t="shared" si="15"/>
        <v>2.27906976744186</v>
      </c>
      <c r="H531" s="127">
        <v>2101401</v>
      </c>
    </row>
    <row r="532" customFormat="1" customHeight="1" spans="1:8">
      <c r="A532" s="101"/>
      <c r="B532" s="130" t="s">
        <v>648</v>
      </c>
      <c r="C532" s="71">
        <v>0</v>
      </c>
      <c r="D532" s="71">
        <v>0</v>
      </c>
      <c r="E532" s="71">
        <v>0</v>
      </c>
      <c r="F532" s="126">
        <f t="shared" ref="F532:F595" si="16">IF(C532=0,0,E532/C532)</f>
        <v>0</v>
      </c>
      <c r="G532" s="126">
        <f t="shared" ref="G532:G595" si="17">IF(D532=0,0,E532/D532)</f>
        <v>0</v>
      </c>
      <c r="H532" s="127">
        <v>2101499</v>
      </c>
    </row>
    <row r="533" customFormat="1" customHeight="1" spans="1:8">
      <c r="A533" s="101"/>
      <c r="B533" s="130" t="s">
        <v>649</v>
      </c>
      <c r="C533" s="71">
        <v>365</v>
      </c>
      <c r="D533" s="71">
        <v>352</v>
      </c>
      <c r="E533" s="71">
        <v>340</v>
      </c>
      <c r="F533" s="126">
        <f t="shared" si="16"/>
        <v>0.931506849315068</v>
      </c>
      <c r="G533" s="126">
        <f t="shared" si="17"/>
        <v>0.965909090909091</v>
      </c>
      <c r="H533" s="127">
        <v>21015</v>
      </c>
    </row>
    <row r="534" customFormat="1" customHeight="1" spans="1:8">
      <c r="A534" s="101"/>
      <c r="B534" s="130" t="s">
        <v>213</v>
      </c>
      <c r="C534" s="71">
        <v>302</v>
      </c>
      <c r="D534" s="71">
        <v>317</v>
      </c>
      <c r="E534" s="71">
        <v>311</v>
      </c>
      <c r="F534" s="126">
        <f t="shared" si="16"/>
        <v>1.02980132450331</v>
      </c>
      <c r="G534" s="126">
        <f t="shared" si="17"/>
        <v>0.981072555205047</v>
      </c>
      <c r="H534" s="127">
        <v>2101501</v>
      </c>
    </row>
    <row r="535" customFormat="1" customHeight="1" spans="1:8">
      <c r="A535" s="101"/>
      <c r="B535" s="130" t="s">
        <v>214</v>
      </c>
      <c r="C535" s="71"/>
      <c r="D535" s="71">
        <v>0</v>
      </c>
      <c r="E535" s="71">
        <v>0</v>
      </c>
      <c r="F535" s="126">
        <f t="shared" si="16"/>
        <v>0</v>
      </c>
      <c r="G535" s="126">
        <f t="shared" si="17"/>
        <v>0</v>
      </c>
      <c r="H535" s="127">
        <v>2101502</v>
      </c>
    </row>
    <row r="536" customFormat="1" customHeight="1" spans="1:8">
      <c r="A536" s="101"/>
      <c r="B536" s="130" t="s">
        <v>215</v>
      </c>
      <c r="C536" s="71"/>
      <c r="D536" s="71">
        <v>0</v>
      </c>
      <c r="E536" s="71">
        <v>0</v>
      </c>
      <c r="F536" s="126">
        <f t="shared" si="16"/>
        <v>0</v>
      </c>
      <c r="G536" s="126">
        <f t="shared" si="17"/>
        <v>0</v>
      </c>
      <c r="H536" s="127">
        <v>2101503</v>
      </c>
    </row>
    <row r="537" customFormat="1" customHeight="1" spans="1:8">
      <c r="A537" s="101"/>
      <c r="B537" s="130" t="s">
        <v>254</v>
      </c>
      <c r="C537" s="71">
        <v>5</v>
      </c>
      <c r="D537" s="71">
        <v>5</v>
      </c>
      <c r="E537" s="71">
        <v>2</v>
      </c>
      <c r="F537" s="126">
        <f t="shared" si="16"/>
        <v>0.4</v>
      </c>
      <c r="G537" s="126">
        <f t="shared" si="17"/>
        <v>0.4</v>
      </c>
      <c r="H537" s="127">
        <v>2101504</v>
      </c>
    </row>
    <row r="538" customFormat="1" customHeight="1" spans="1:8">
      <c r="A538" s="101"/>
      <c r="B538" s="130" t="s">
        <v>650</v>
      </c>
      <c r="C538" s="71">
        <v>8</v>
      </c>
      <c r="D538" s="71">
        <v>2</v>
      </c>
      <c r="E538" s="71">
        <v>4</v>
      </c>
      <c r="F538" s="126">
        <f t="shared" si="16"/>
        <v>0.5</v>
      </c>
      <c r="G538" s="126">
        <f t="shared" si="17"/>
        <v>2</v>
      </c>
      <c r="H538" s="127">
        <v>2101505</v>
      </c>
    </row>
    <row r="539" customFormat="1" customHeight="1" spans="1:8">
      <c r="A539" s="101"/>
      <c r="B539" s="130" t="s">
        <v>651</v>
      </c>
      <c r="C539" s="71"/>
      <c r="D539" s="71">
        <v>0</v>
      </c>
      <c r="E539" s="71">
        <v>0</v>
      </c>
      <c r="F539" s="126">
        <f t="shared" si="16"/>
        <v>0</v>
      </c>
      <c r="G539" s="126">
        <f t="shared" si="17"/>
        <v>0</v>
      </c>
      <c r="H539" s="127">
        <v>2101506</v>
      </c>
    </row>
    <row r="540" customFormat="1" customHeight="1" spans="1:8">
      <c r="A540" s="101"/>
      <c r="B540" s="130" t="s">
        <v>222</v>
      </c>
      <c r="C540" s="71"/>
      <c r="D540" s="71">
        <v>0</v>
      </c>
      <c r="E540" s="71">
        <v>0</v>
      </c>
      <c r="F540" s="126">
        <f t="shared" si="16"/>
        <v>0</v>
      </c>
      <c r="G540" s="126">
        <f t="shared" si="17"/>
        <v>0</v>
      </c>
      <c r="H540" s="127">
        <v>2101550</v>
      </c>
    </row>
    <row r="541" customFormat="1" customHeight="1" spans="1:8">
      <c r="A541" s="101"/>
      <c r="B541" s="130" t="s">
        <v>652</v>
      </c>
      <c r="C541" s="71">
        <v>50</v>
      </c>
      <c r="D541" s="71">
        <v>28</v>
      </c>
      <c r="E541" s="71">
        <v>23</v>
      </c>
      <c r="F541" s="126">
        <f t="shared" si="16"/>
        <v>0.46</v>
      </c>
      <c r="G541" s="126">
        <f t="shared" si="17"/>
        <v>0.821428571428571</v>
      </c>
      <c r="H541" s="127">
        <v>2101599</v>
      </c>
    </row>
    <row r="542" customFormat="1" customHeight="1" spans="1:8">
      <c r="A542" s="101"/>
      <c r="B542" s="130" t="s">
        <v>653</v>
      </c>
      <c r="C542" s="71">
        <v>0</v>
      </c>
      <c r="D542" s="71">
        <v>0</v>
      </c>
      <c r="E542" s="71">
        <v>0</v>
      </c>
      <c r="F542" s="126">
        <f t="shared" si="16"/>
        <v>0</v>
      </c>
      <c r="G542" s="126">
        <f t="shared" si="17"/>
        <v>0</v>
      </c>
      <c r="H542" s="127">
        <v>21016</v>
      </c>
    </row>
    <row r="543" customFormat="1" customHeight="1" spans="1:8">
      <c r="A543" s="101"/>
      <c r="B543" s="130" t="s">
        <v>654</v>
      </c>
      <c r="C543" s="71">
        <v>0</v>
      </c>
      <c r="D543" s="71">
        <v>0</v>
      </c>
      <c r="E543" s="71">
        <v>0</v>
      </c>
      <c r="F543" s="126">
        <f t="shared" si="16"/>
        <v>0</v>
      </c>
      <c r="G543" s="126">
        <f t="shared" si="17"/>
        <v>0</v>
      </c>
      <c r="H543" s="127">
        <v>2101601</v>
      </c>
    </row>
    <row r="544" customFormat="1" customHeight="1" spans="1:8">
      <c r="A544" s="101"/>
      <c r="B544" s="130" t="s">
        <v>655</v>
      </c>
      <c r="C544" s="71">
        <v>3056</v>
      </c>
      <c r="D544" s="71">
        <v>346</v>
      </c>
      <c r="E544" s="71">
        <v>1382</v>
      </c>
      <c r="F544" s="126">
        <f t="shared" si="16"/>
        <v>0.452225130890052</v>
      </c>
      <c r="G544" s="126">
        <f t="shared" si="17"/>
        <v>3.99421965317919</v>
      </c>
      <c r="H544" s="127">
        <v>21099</v>
      </c>
    </row>
    <row r="545" customFormat="1" customHeight="1" spans="1:8">
      <c r="A545" s="101"/>
      <c r="B545" s="130" t="s">
        <v>656</v>
      </c>
      <c r="C545" s="158">
        <v>3056</v>
      </c>
      <c r="D545" s="71">
        <v>346</v>
      </c>
      <c r="E545" s="71">
        <v>1382</v>
      </c>
      <c r="F545" s="126">
        <f t="shared" si="16"/>
        <v>0.452225130890052</v>
      </c>
      <c r="G545" s="126">
        <f t="shared" si="17"/>
        <v>3.99421965317919</v>
      </c>
      <c r="H545" s="127">
        <v>2109999</v>
      </c>
    </row>
    <row r="546" customFormat="1" customHeight="1" spans="1:8">
      <c r="A546" s="84" t="s">
        <v>657</v>
      </c>
      <c r="B546" s="130" t="s">
        <v>169</v>
      </c>
      <c r="C546" s="71">
        <v>9047</v>
      </c>
      <c r="D546" s="71">
        <v>7021</v>
      </c>
      <c r="E546" s="71">
        <v>6862</v>
      </c>
      <c r="F546" s="126">
        <f t="shared" si="16"/>
        <v>0.758483475185144</v>
      </c>
      <c r="G546" s="126">
        <f t="shared" si="17"/>
        <v>0.977353653325737</v>
      </c>
      <c r="H546" s="127">
        <v>211</v>
      </c>
    </row>
    <row r="547" customFormat="1" customHeight="1" spans="1:8">
      <c r="A547" s="101"/>
      <c r="B547" s="130" t="s">
        <v>658</v>
      </c>
      <c r="C547" s="71">
        <v>17</v>
      </c>
      <c r="D547" s="71">
        <v>111</v>
      </c>
      <c r="E547" s="71">
        <v>17</v>
      </c>
      <c r="F547" s="126">
        <f t="shared" si="16"/>
        <v>1</v>
      </c>
      <c r="G547" s="126">
        <f t="shared" si="17"/>
        <v>0.153153153153153</v>
      </c>
      <c r="H547" s="127">
        <v>21101</v>
      </c>
    </row>
    <row r="548" customFormat="1" customHeight="1" spans="1:8">
      <c r="A548" s="101"/>
      <c r="B548" s="130" t="s">
        <v>213</v>
      </c>
      <c r="C548" s="158">
        <v>5</v>
      </c>
      <c r="D548" s="71">
        <v>0</v>
      </c>
      <c r="E548" s="71">
        <v>5</v>
      </c>
      <c r="F548" s="126">
        <f t="shared" si="16"/>
        <v>1</v>
      </c>
      <c r="G548" s="126">
        <f t="shared" si="17"/>
        <v>0</v>
      </c>
      <c r="H548" s="127">
        <v>2110101</v>
      </c>
    </row>
    <row r="549" customFormat="1" customHeight="1" spans="1:8">
      <c r="A549" s="101"/>
      <c r="B549" s="130" t="s">
        <v>214</v>
      </c>
      <c r="C549" s="158"/>
      <c r="D549" s="71">
        <v>0</v>
      </c>
      <c r="E549" s="71">
        <v>0</v>
      </c>
      <c r="F549" s="126">
        <f t="shared" si="16"/>
        <v>0</v>
      </c>
      <c r="G549" s="126">
        <f t="shared" si="17"/>
        <v>0</v>
      </c>
      <c r="H549" s="127">
        <v>2110102</v>
      </c>
    </row>
    <row r="550" customFormat="1" customHeight="1" spans="1:8">
      <c r="A550" s="101"/>
      <c r="B550" s="130" t="s">
        <v>215</v>
      </c>
      <c r="C550" s="158"/>
      <c r="D550" s="71">
        <v>0</v>
      </c>
      <c r="E550" s="71">
        <v>0</v>
      </c>
      <c r="F550" s="126">
        <f t="shared" si="16"/>
        <v>0</v>
      </c>
      <c r="G550" s="126">
        <f t="shared" si="17"/>
        <v>0</v>
      </c>
      <c r="H550" s="127">
        <v>2110103</v>
      </c>
    </row>
    <row r="551" customFormat="1" customHeight="1" spans="1:8">
      <c r="A551" s="101"/>
      <c r="B551" s="130" t="s">
        <v>659</v>
      </c>
      <c r="C551" s="158"/>
      <c r="D551" s="71">
        <v>0</v>
      </c>
      <c r="E551" s="71">
        <v>0</v>
      </c>
      <c r="F551" s="126">
        <f t="shared" si="16"/>
        <v>0</v>
      </c>
      <c r="G551" s="126">
        <f t="shared" si="17"/>
        <v>0</v>
      </c>
      <c r="H551" s="127">
        <v>2110104</v>
      </c>
    </row>
    <row r="552" customFormat="1" customHeight="1" spans="1:8">
      <c r="A552" s="101"/>
      <c r="B552" s="130" t="s">
        <v>660</v>
      </c>
      <c r="C552" s="158"/>
      <c r="D552" s="71">
        <v>0</v>
      </c>
      <c r="E552" s="71">
        <v>0</v>
      </c>
      <c r="F552" s="126">
        <f t="shared" si="16"/>
        <v>0</v>
      </c>
      <c r="G552" s="126">
        <f t="shared" si="17"/>
        <v>0</v>
      </c>
      <c r="H552" s="127">
        <v>2110105</v>
      </c>
    </row>
    <row r="553" customFormat="1" customHeight="1" spans="1:8">
      <c r="A553" s="101"/>
      <c r="B553" s="130" t="s">
        <v>661</v>
      </c>
      <c r="C553" s="158"/>
      <c r="D553" s="71">
        <v>0</v>
      </c>
      <c r="E553" s="71">
        <v>0</v>
      </c>
      <c r="F553" s="126">
        <f t="shared" si="16"/>
        <v>0</v>
      </c>
      <c r="G553" s="126">
        <f t="shared" si="17"/>
        <v>0</v>
      </c>
      <c r="H553" s="127">
        <v>2110106</v>
      </c>
    </row>
    <row r="554" customFormat="1" customHeight="1" spans="1:8">
      <c r="A554" s="101"/>
      <c r="B554" s="130" t="s">
        <v>662</v>
      </c>
      <c r="C554" s="158"/>
      <c r="D554" s="71">
        <v>0</v>
      </c>
      <c r="E554" s="71">
        <v>0</v>
      </c>
      <c r="F554" s="126">
        <f t="shared" si="16"/>
        <v>0</v>
      </c>
      <c r="G554" s="126">
        <f t="shared" si="17"/>
        <v>0</v>
      </c>
      <c r="H554" s="127">
        <v>2110107</v>
      </c>
    </row>
    <row r="555" customFormat="1" customHeight="1" spans="1:8">
      <c r="A555" s="101"/>
      <c r="B555" s="130" t="s">
        <v>663</v>
      </c>
      <c r="C555" s="158"/>
      <c r="D555" s="71">
        <v>0</v>
      </c>
      <c r="E555" s="71">
        <v>0</v>
      </c>
      <c r="F555" s="126">
        <f t="shared" si="16"/>
        <v>0</v>
      </c>
      <c r="G555" s="126">
        <f t="shared" si="17"/>
        <v>0</v>
      </c>
      <c r="H555" s="127">
        <v>2110108</v>
      </c>
    </row>
    <row r="556" customFormat="1" customHeight="1" spans="1:8">
      <c r="A556" s="101"/>
      <c r="B556" s="130" t="s">
        <v>664</v>
      </c>
      <c r="C556" s="158">
        <v>12</v>
      </c>
      <c r="D556" s="71">
        <v>111</v>
      </c>
      <c r="E556" s="71">
        <v>12</v>
      </c>
      <c r="F556" s="126">
        <f t="shared" si="16"/>
        <v>1</v>
      </c>
      <c r="G556" s="126">
        <f t="shared" si="17"/>
        <v>0.108108108108108</v>
      </c>
      <c r="H556" s="127">
        <v>2110199</v>
      </c>
    </row>
    <row r="557" customFormat="1" customHeight="1" spans="1:8">
      <c r="A557" s="101"/>
      <c r="B557" s="130" t="s">
        <v>665</v>
      </c>
      <c r="C557" s="71">
        <v>0</v>
      </c>
      <c r="D557" s="71">
        <v>0</v>
      </c>
      <c r="E557" s="71">
        <v>0</v>
      </c>
      <c r="F557" s="126">
        <f t="shared" si="16"/>
        <v>0</v>
      </c>
      <c r="G557" s="126">
        <f t="shared" si="17"/>
        <v>0</v>
      </c>
      <c r="H557" s="127">
        <v>21102</v>
      </c>
    </row>
    <row r="558" customFormat="1" customHeight="1" spans="1:8">
      <c r="A558" s="101"/>
      <c r="B558" s="130" t="s">
        <v>666</v>
      </c>
      <c r="C558" s="71">
        <v>0</v>
      </c>
      <c r="D558" s="71">
        <v>0</v>
      </c>
      <c r="E558" s="71">
        <v>0</v>
      </c>
      <c r="F558" s="126">
        <f t="shared" si="16"/>
        <v>0</v>
      </c>
      <c r="G558" s="126">
        <f t="shared" si="17"/>
        <v>0</v>
      </c>
      <c r="H558" s="127">
        <v>2110203</v>
      </c>
    </row>
    <row r="559" customFormat="1" customHeight="1" spans="1:8">
      <c r="A559" s="101"/>
      <c r="B559" s="130" t="s">
        <v>667</v>
      </c>
      <c r="C559" s="71">
        <v>0</v>
      </c>
      <c r="D559" s="71">
        <v>0</v>
      </c>
      <c r="E559" s="71">
        <v>0</v>
      </c>
      <c r="F559" s="126">
        <f t="shared" si="16"/>
        <v>0</v>
      </c>
      <c r="G559" s="126">
        <f t="shared" si="17"/>
        <v>0</v>
      </c>
      <c r="H559" s="127">
        <v>2110204</v>
      </c>
    </row>
    <row r="560" customFormat="1" customHeight="1" spans="1:8">
      <c r="A560" s="101"/>
      <c r="B560" s="130" t="s">
        <v>668</v>
      </c>
      <c r="C560" s="71">
        <v>0</v>
      </c>
      <c r="D560" s="71">
        <v>0</v>
      </c>
      <c r="E560" s="71">
        <v>0</v>
      </c>
      <c r="F560" s="126">
        <f t="shared" si="16"/>
        <v>0</v>
      </c>
      <c r="G560" s="126">
        <f t="shared" si="17"/>
        <v>0</v>
      </c>
      <c r="H560" s="127">
        <v>2110299</v>
      </c>
    </row>
    <row r="561" customFormat="1" customHeight="1" spans="1:8">
      <c r="A561" s="101"/>
      <c r="B561" s="130" t="s">
        <v>669</v>
      </c>
      <c r="C561" s="71">
        <v>2765</v>
      </c>
      <c r="D561" s="71">
        <v>2319</v>
      </c>
      <c r="E561" s="71">
        <v>3182</v>
      </c>
      <c r="F561" s="126">
        <f t="shared" si="16"/>
        <v>1.15081374321881</v>
      </c>
      <c r="G561" s="126">
        <f t="shared" si="17"/>
        <v>1.3721431651574</v>
      </c>
      <c r="H561" s="127">
        <v>21103</v>
      </c>
    </row>
    <row r="562" customFormat="1" customHeight="1" spans="1:8">
      <c r="A562" s="101"/>
      <c r="B562" s="130" t="s">
        <v>670</v>
      </c>
      <c r="C562" s="71"/>
      <c r="D562" s="71">
        <v>0</v>
      </c>
      <c r="E562" s="71">
        <v>31</v>
      </c>
      <c r="F562" s="126">
        <f t="shared" si="16"/>
        <v>0</v>
      </c>
      <c r="G562" s="126">
        <f t="shared" si="17"/>
        <v>0</v>
      </c>
      <c r="H562" s="127">
        <v>2110301</v>
      </c>
    </row>
    <row r="563" customFormat="1" customHeight="1" spans="1:8">
      <c r="A563" s="101"/>
      <c r="B563" s="130" t="s">
        <v>671</v>
      </c>
      <c r="C563" s="71">
        <v>2760</v>
      </c>
      <c r="D563" s="71">
        <v>1859</v>
      </c>
      <c r="E563" s="71">
        <v>3096</v>
      </c>
      <c r="F563" s="126">
        <f t="shared" si="16"/>
        <v>1.12173913043478</v>
      </c>
      <c r="G563" s="126">
        <f t="shared" si="17"/>
        <v>1.66541151156536</v>
      </c>
      <c r="H563" s="127">
        <v>2110302</v>
      </c>
    </row>
    <row r="564" customFormat="1" customHeight="1" spans="1:8">
      <c r="A564" s="101"/>
      <c r="B564" s="130" t="s">
        <v>672</v>
      </c>
      <c r="C564" s="71"/>
      <c r="D564" s="71">
        <v>0</v>
      </c>
      <c r="E564" s="71">
        <v>0</v>
      </c>
      <c r="F564" s="126">
        <f t="shared" si="16"/>
        <v>0</v>
      </c>
      <c r="G564" s="126">
        <f t="shared" si="17"/>
        <v>0</v>
      </c>
      <c r="H564" s="127">
        <v>2110303</v>
      </c>
    </row>
    <row r="565" customFormat="1" customHeight="1" spans="1:8">
      <c r="A565" s="101"/>
      <c r="B565" s="130" t="s">
        <v>673</v>
      </c>
      <c r="C565" s="71"/>
      <c r="D565" s="71">
        <v>460</v>
      </c>
      <c r="E565" s="71">
        <v>50</v>
      </c>
      <c r="F565" s="126">
        <f t="shared" si="16"/>
        <v>0</v>
      </c>
      <c r="G565" s="126">
        <f t="shared" si="17"/>
        <v>0.108695652173913</v>
      </c>
      <c r="H565" s="127">
        <v>2110304</v>
      </c>
    </row>
    <row r="566" customFormat="1" customHeight="1" spans="1:8">
      <c r="A566" s="101"/>
      <c r="B566" s="130" t="s">
        <v>674</v>
      </c>
      <c r="C566" s="71"/>
      <c r="D566" s="71">
        <v>0</v>
      </c>
      <c r="E566" s="71">
        <v>0</v>
      </c>
      <c r="F566" s="126">
        <f t="shared" si="16"/>
        <v>0</v>
      </c>
      <c r="G566" s="126">
        <f t="shared" si="17"/>
        <v>0</v>
      </c>
      <c r="H566" s="127">
        <v>2110305</v>
      </c>
    </row>
    <row r="567" customFormat="1" customHeight="1" spans="1:8">
      <c r="A567" s="101"/>
      <c r="B567" s="130" t="s">
        <v>675</v>
      </c>
      <c r="C567" s="71"/>
      <c r="D567" s="71">
        <v>0</v>
      </c>
      <c r="E567" s="71">
        <v>0</v>
      </c>
      <c r="F567" s="126">
        <f t="shared" si="16"/>
        <v>0</v>
      </c>
      <c r="G567" s="126">
        <f t="shared" si="17"/>
        <v>0</v>
      </c>
      <c r="H567" s="127">
        <v>2110306</v>
      </c>
    </row>
    <row r="568" customFormat="1" customHeight="1" spans="1:8">
      <c r="A568" s="101"/>
      <c r="B568" s="130" t="s">
        <v>676</v>
      </c>
      <c r="C568" s="71">
        <v>5</v>
      </c>
      <c r="D568" s="71">
        <v>0</v>
      </c>
      <c r="E568" s="71">
        <v>5</v>
      </c>
      <c r="F568" s="126">
        <f t="shared" si="16"/>
        <v>1</v>
      </c>
      <c r="G568" s="126">
        <f t="shared" si="17"/>
        <v>0</v>
      </c>
      <c r="H568" s="127">
        <v>2110307</v>
      </c>
    </row>
    <row r="569" customFormat="1" customHeight="1" spans="1:8">
      <c r="A569" s="101"/>
      <c r="B569" s="130" t="s">
        <v>677</v>
      </c>
      <c r="C569" s="71"/>
      <c r="D569" s="71">
        <v>0</v>
      </c>
      <c r="E569" s="71">
        <v>0</v>
      </c>
      <c r="F569" s="126">
        <f t="shared" si="16"/>
        <v>0</v>
      </c>
      <c r="G569" s="126">
        <f t="shared" si="17"/>
        <v>0</v>
      </c>
      <c r="H569" s="127">
        <v>2110399</v>
      </c>
    </row>
    <row r="570" customFormat="1" customHeight="1" spans="1:8">
      <c r="A570" s="101"/>
      <c r="B570" s="130" t="s">
        <v>678</v>
      </c>
      <c r="C570" s="71">
        <v>850</v>
      </c>
      <c r="D570" s="71">
        <v>402</v>
      </c>
      <c r="E570" s="71">
        <v>468</v>
      </c>
      <c r="F570" s="126">
        <f t="shared" si="16"/>
        <v>0.550588235294118</v>
      </c>
      <c r="G570" s="126">
        <f t="shared" si="17"/>
        <v>1.16417910447761</v>
      </c>
      <c r="H570" s="127">
        <v>21104</v>
      </c>
    </row>
    <row r="571" customFormat="1" customHeight="1" spans="1:8">
      <c r="A571" s="101"/>
      <c r="B571" s="130" t="s">
        <v>679</v>
      </c>
      <c r="C571" s="71">
        <v>238</v>
      </c>
      <c r="D571" s="71">
        <v>282</v>
      </c>
      <c r="E571" s="71">
        <v>325</v>
      </c>
      <c r="F571" s="126">
        <f t="shared" si="16"/>
        <v>1.36554621848739</v>
      </c>
      <c r="G571" s="126">
        <f t="shared" si="17"/>
        <v>1.15248226950355</v>
      </c>
      <c r="H571" s="127">
        <v>2110401</v>
      </c>
    </row>
    <row r="572" customFormat="1" customHeight="1" spans="1:8">
      <c r="A572" s="101"/>
      <c r="B572" s="130" t="s">
        <v>680</v>
      </c>
      <c r="C572" s="71">
        <v>12</v>
      </c>
      <c r="D572" s="71">
        <v>1</v>
      </c>
      <c r="E572" s="71">
        <v>12</v>
      </c>
      <c r="F572" s="126">
        <f t="shared" si="16"/>
        <v>1</v>
      </c>
      <c r="G572" s="126">
        <f t="shared" si="17"/>
        <v>12</v>
      </c>
      <c r="H572" s="127">
        <v>2110402</v>
      </c>
    </row>
    <row r="573" customFormat="1" customHeight="1" spans="1:8">
      <c r="A573" s="101"/>
      <c r="B573" s="130" t="s">
        <v>681</v>
      </c>
      <c r="C573" s="71"/>
      <c r="D573" s="71">
        <v>0</v>
      </c>
      <c r="E573" s="71">
        <v>0</v>
      </c>
      <c r="F573" s="126">
        <f t="shared" si="16"/>
        <v>0</v>
      </c>
      <c r="G573" s="126">
        <f t="shared" si="17"/>
        <v>0</v>
      </c>
      <c r="H573" s="127">
        <v>2110404</v>
      </c>
    </row>
    <row r="574" customFormat="1" customHeight="1" spans="1:8">
      <c r="A574" s="101"/>
      <c r="B574" s="130" t="s">
        <v>682</v>
      </c>
      <c r="C574" s="71">
        <v>560</v>
      </c>
      <c r="D574" s="71">
        <v>15</v>
      </c>
      <c r="E574" s="71">
        <v>105</v>
      </c>
      <c r="F574" s="126">
        <f t="shared" si="16"/>
        <v>0.1875</v>
      </c>
      <c r="G574" s="126">
        <f t="shared" si="17"/>
        <v>7</v>
      </c>
      <c r="H574" s="127">
        <v>2110405</v>
      </c>
    </row>
    <row r="575" customFormat="1" customHeight="1" spans="1:8">
      <c r="A575" s="101"/>
      <c r="B575" s="130" t="s">
        <v>683</v>
      </c>
      <c r="C575" s="71"/>
      <c r="D575" s="71">
        <v>0</v>
      </c>
      <c r="E575" s="71">
        <v>0</v>
      </c>
      <c r="F575" s="126">
        <f t="shared" si="16"/>
        <v>0</v>
      </c>
      <c r="G575" s="126">
        <f t="shared" si="17"/>
        <v>0</v>
      </c>
      <c r="H575" s="127">
        <v>2110406</v>
      </c>
    </row>
    <row r="576" customFormat="1" customHeight="1" spans="1:8">
      <c r="A576" s="101"/>
      <c r="B576" s="130" t="s">
        <v>684</v>
      </c>
      <c r="C576" s="71">
        <v>40</v>
      </c>
      <c r="D576" s="71">
        <v>104</v>
      </c>
      <c r="E576" s="71">
        <v>26</v>
      </c>
      <c r="F576" s="126">
        <f t="shared" si="16"/>
        <v>0.65</v>
      </c>
      <c r="G576" s="126">
        <f t="shared" si="17"/>
        <v>0.25</v>
      </c>
      <c r="H576" s="127">
        <v>2110499</v>
      </c>
    </row>
    <row r="577" customFormat="1" customHeight="1" spans="1:8">
      <c r="A577" s="101"/>
      <c r="B577" s="130" t="s">
        <v>685</v>
      </c>
      <c r="C577" s="71">
        <v>0</v>
      </c>
      <c r="D577" s="71">
        <v>39</v>
      </c>
      <c r="E577" s="71">
        <v>0</v>
      </c>
      <c r="F577" s="126">
        <f t="shared" si="16"/>
        <v>0</v>
      </c>
      <c r="G577" s="126">
        <f t="shared" si="17"/>
        <v>0</v>
      </c>
      <c r="H577" s="127">
        <v>21105</v>
      </c>
    </row>
    <row r="578" customFormat="1" customHeight="1" spans="1:8">
      <c r="A578" s="101"/>
      <c r="B578" s="130" t="s">
        <v>686</v>
      </c>
      <c r="C578" s="71">
        <v>0</v>
      </c>
      <c r="D578" s="71">
        <v>0</v>
      </c>
      <c r="E578" s="71">
        <v>0</v>
      </c>
      <c r="F578" s="126">
        <f t="shared" si="16"/>
        <v>0</v>
      </c>
      <c r="G578" s="126">
        <f t="shared" si="17"/>
        <v>0</v>
      </c>
      <c r="H578" s="127">
        <v>2110501</v>
      </c>
    </row>
    <row r="579" customFormat="1" customHeight="1" spans="1:8">
      <c r="A579" s="101"/>
      <c r="B579" s="130" t="s">
        <v>687</v>
      </c>
      <c r="C579" s="71">
        <v>0</v>
      </c>
      <c r="D579" s="71">
        <v>0</v>
      </c>
      <c r="E579" s="71">
        <v>0</v>
      </c>
      <c r="F579" s="126">
        <f t="shared" si="16"/>
        <v>0</v>
      </c>
      <c r="G579" s="126">
        <f t="shared" si="17"/>
        <v>0</v>
      </c>
      <c r="H579" s="127">
        <v>2110502</v>
      </c>
    </row>
    <row r="580" customFormat="1" customHeight="1" spans="1:8">
      <c r="A580" s="101"/>
      <c r="B580" s="130" t="s">
        <v>688</v>
      </c>
      <c r="C580" s="71">
        <v>0</v>
      </c>
      <c r="D580" s="71">
        <v>0</v>
      </c>
      <c r="E580" s="71">
        <v>0</v>
      </c>
      <c r="F580" s="126">
        <f t="shared" si="16"/>
        <v>0</v>
      </c>
      <c r="G580" s="126">
        <f t="shared" si="17"/>
        <v>0</v>
      </c>
      <c r="H580" s="127">
        <v>2110503</v>
      </c>
    </row>
    <row r="581" customFormat="1" customHeight="1" spans="1:8">
      <c r="A581" s="101"/>
      <c r="B581" s="130" t="s">
        <v>689</v>
      </c>
      <c r="C581" s="71">
        <v>0</v>
      </c>
      <c r="D581" s="71">
        <v>0</v>
      </c>
      <c r="E581" s="71">
        <v>0</v>
      </c>
      <c r="F581" s="126">
        <f t="shared" si="16"/>
        <v>0</v>
      </c>
      <c r="G581" s="126">
        <f t="shared" si="17"/>
        <v>0</v>
      </c>
      <c r="H581" s="127">
        <v>2110506</v>
      </c>
    </row>
    <row r="582" customFormat="1" customHeight="1" spans="1:8">
      <c r="A582" s="101"/>
      <c r="B582" s="130" t="s">
        <v>690</v>
      </c>
      <c r="C582" s="71">
        <v>0</v>
      </c>
      <c r="D582" s="71">
        <v>39</v>
      </c>
      <c r="E582" s="71">
        <v>0</v>
      </c>
      <c r="F582" s="126">
        <f t="shared" si="16"/>
        <v>0</v>
      </c>
      <c r="G582" s="126">
        <f t="shared" si="17"/>
        <v>0</v>
      </c>
      <c r="H582" s="127">
        <v>2110507</v>
      </c>
    </row>
    <row r="583" customFormat="1" customHeight="1" spans="1:8">
      <c r="A583" s="101"/>
      <c r="B583" s="130" t="s">
        <v>691</v>
      </c>
      <c r="C583" s="71">
        <v>0</v>
      </c>
      <c r="D583" s="71">
        <v>0</v>
      </c>
      <c r="E583" s="71">
        <v>0</v>
      </c>
      <c r="F583" s="126">
        <f t="shared" si="16"/>
        <v>0</v>
      </c>
      <c r="G583" s="126">
        <f t="shared" si="17"/>
        <v>0</v>
      </c>
      <c r="H583" s="127">
        <v>2110599</v>
      </c>
    </row>
    <row r="584" customFormat="1" customHeight="1" spans="1:8">
      <c r="A584" s="101"/>
      <c r="B584" s="130" t="s">
        <v>692</v>
      </c>
      <c r="C584" s="71">
        <v>5095</v>
      </c>
      <c r="D584" s="71">
        <v>2118</v>
      </c>
      <c r="E584" s="71">
        <v>2959</v>
      </c>
      <c r="F584" s="126">
        <f t="shared" si="16"/>
        <v>0.580765456329735</v>
      </c>
      <c r="G584" s="126">
        <f t="shared" si="17"/>
        <v>1.39707271010387</v>
      </c>
      <c r="H584" s="127">
        <v>21106</v>
      </c>
    </row>
    <row r="585" customFormat="1" customHeight="1" spans="1:8">
      <c r="A585" s="101"/>
      <c r="B585" s="130" t="s">
        <v>693</v>
      </c>
      <c r="C585" s="71">
        <v>5025</v>
      </c>
      <c r="D585" s="71">
        <v>2103</v>
      </c>
      <c r="E585" s="71">
        <v>2889</v>
      </c>
      <c r="F585" s="126">
        <f t="shared" si="16"/>
        <v>0.574925373134328</v>
      </c>
      <c r="G585" s="126">
        <f t="shared" si="17"/>
        <v>1.3737517831669</v>
      </c>
      <c r="H585" s="127">
        <v>2110602</v>
      </c>
    </row>
    <row r="586" customFormat="1" customHeight="1" spans="1:8">
      <c r="A586" s="101"/>
      <c r="B586" s="130" t="s">
        <v>694</v>
      </c>
      <c r="C586" s="71"/>
      <c r="D586" s="71">
        <v>0</v>
      </c>
      <c r="E586" s="71">
        <v>0</v>
      </c>
      <c r="F586" s="126">
        <f t="shared" si="16"/>
        <v>0</v>
      </c>
      <c r="G586" s="126">
        <f t="shared" si="17"/>
        <v>0</v>
      </c>
      <c r="H586" s="127">
        <v>2110603</v>
      </c>
    </row>
    <row r="587" customFormat="1" customHeight="1" spans="1:8">
      <c r="A587" s="101"/>
      <c r="B587" s="130" t="s">
        <v>695</v>
      </c>
      <c r="C587" s="71"/>
      <c r="D587" s="71">
        <v>0</v>
      </c>
      <c r="E587" s="71">
        <v>0</v>
      </c>
      <c r="F587" s="126">
        <f t="shared" si="16"/>
        <v>0</v>
      </c>
      <c r="G587" s="126">
        <f t="shared" si="17"/>
        <v>0</v>
      </c>
      <c r="H587" s="127">
        <v>2110604</v>
      </c>
    </row>
    <row r="588" customFormat="1" customHeight="1" spans="1:8">
      <c r="A588" s="101"/>
      <c r="B588" s="130" t="s">
        <v>696</v>
      </c>
      <c r="C588" s="71"/>
      <c r="D588" s="71">
        <v>0</v>
      </c>
      <c r="E588" s="71">
        <v>0</v>
      </c>
      <c r="F588" s="126">
        <f t="shared" si="16"/>
        <v>0</v>
      </c>
      <c r="G588" s="126">
        <f t="shared" si="17"/>
        <v>0</v>
      </c>
      <c r="H588" s="127">
        <v>2110605</v>
      </c>
    </row>
    <row r="589" customFormat="1" customHeight="1" spans="1:8">
      <c r="A589" s="101"/>
      <c r="B589" s="130" t="s">
        <v>697</v>
      </c>
      <c r="C589" s="71">
        <v>70</v>
      </c>
      <c r="D589" s="71">
        <v>15</v>
      </c>
      <c r="E589" s="71">
        <v>70</v>
      </c>
      <c r="F589" s="126">
        <f t="shared" si="16"/>
        <v>1</v>
      </c>
      <c r="G589" s="126">
        <f t="shared" si="17"/>
        <v>4.66666666666667</v>
      </c>
      <c r="H589" s="127">
        <v>2110699</v>
      </c>
    </row>
    <row r="590" customFormat="1" customHeight="1" spans="1:8">
      <c r="A590" s="101"/>
      <c r="B590" s="130" t="s">
        <v>698</v>
      </c>
      <c r="C590" s="71">
        <v>0</v>
      </c>
      <c r="D590" s="71">
        <v>0</v>
      </c>
      <c r="E590" s="71">
        <v>0</v>
      </c>
      <c r="F590" s="126">
        <f t="shared" si="16"/>
        <v>0</v>
      </c>
      <c r="G590" s="126">
        <f t="shared" si="17"/>
        <v>0</v>
      </c>
      <c r="H590" s="127">
        <v>21107</v>
      </c>
    </row>
    <row r="591" customFormat="1" customHeight="1" spans="1:8">
      <c r="A591" s="101"/>
      <c r="B591" s="130" t="s">
        <v>699</v>
      </c>
      <c r="C591" s="71">
        <v>0</v>
      </c>
      <c r="D591" s="71">
        <v>0</v>
      </c>
      <c r="E591" s="71">
        <v>0</v>
      </c>
      <c r="F591" s="126">
        <f t="shared" si="16"/>
        <v>0</v>
      </c>
      <c r="G591" s="126">
        <f t="shared" si="17"/>
        <v>0</v>
      </c>
      <c r="H591" s="127">
        <v>2110704</v>
      </c>
    </row>
    <row r="592" customFormat="1" customHeight="1" spans="1:8">
      <c r="A592" s="101"/>
      <c r="B592" s="130" t="s">
        <v>700</v>
      </c>
      <c r="C592" s="71">
        <v>0</v>
      </c>
      <c r="D592" s="71">
        <v>0</v>
      </c>
      <c r="E592" s="71">
        <v>0</v>
      </c>
      <c r="F592" s="126">
        <f t="shared" si="16"/>
        <v>0</v>
      </c>
      <c r="G592" s="126">
        <f t="shared" si="17"/>
        <v>0</v>
      </c>
      <c r="H592" s="127">
        <v>2110799</v>
      </c>
    </row>
    <row r="593" customFormat="1" customHeight="1" spans="1:8">
      <c r="A593" s="101"/>
      <c r="B593" s="130" t="s">
        <v>701</v>
      </c>
      <c r="C593" s="71">
        <v>0</v>
      </c>
      <c r="D593" s="71">
        <v>0</v>
      </c>
      <c r="E593" s="71">
        <v>0</v>
      </c>
      <c r="F593" s="126">
        <f t="shared" si="16"/>
        <v>0</v>
      </c>
      <c r="G593" s="126">
        <f t="shared" si="17"/>
        <v>0</v>
      </c>
      <c r="H593" s="127">
        <v>21108</v>
      </c>
    </row>
    <row r="594" customFormat="1" customHeight="1" spans="1:8">
      <c r="A594" s="101"/>
      <c r="B594" s="130" t="s">
        <v>702</v>
      </c>
      <c r="C594" s="71">
        <v>0</v>
      </c>
      <c r="D594" s="71">
        <v>0</v>
      </c>
      <c r="E594" s="71">
        <v>0</v>
      </c>
      <c r="F594" s="126">
        <f t="shared" si="16"/>
        <v>0</v>
      </c>
      <c r="G594" s="126">
        <f t="shared" si="17"/>
        <v>0</v>
      </c>
      <c r="H594" s="127">
        <v>2110804</v>
      </c>
    </row>
    <row r="595" customFormat="1" customHeight="1" spans="1:8">
      <c r="A595" s="101"/>
      <c r="B595" s="130" t="s">
        <v>703</v>
      </c>
      <c r="C595" s="71">
        <v>0</v>
      </c>
      <c r="D595" s="71">
        <v>0</v>
      </c>
      <c r="E595" s="71">
        <v>0</v>
      </c>
      <c r="F595" s="126">
        <f t="shared" si="16"/>
        <v>0</v>
      </c>
      <c r="G595" s="126">
        <f t="shared" si="17"/>
        <v>0</v>
      </c>
      <c r="H595" s="127">
        <v>2110899</v>
      </c>
    </row>
    <row r="596" customFormat="1" customHeight="1" spans="1:8">
      <c r="A596" s="101"/>
      <c r="B596" s="130" t="s">
        <v>704</v>
      </c>
      <c r="C596" s="71">
        <v>0</v>
      </c>
      <c r="D596" s="71">
        <v>0</v>
      </c>
      <c r="E596" s="71">
        <v>0</v>
      </c>
      <c r="F596" s="126">
        <f t="shared" ref="F596:F659" si="18">IF(C596=0,0,E596/C596)</f>
        <v>0</v>
      </c>
      <c r="G596" s="126">
        <f t="shared" ref="G596:G659" si="19">IF(D596=0,0,E596/D596)</f>
        <v>0</v>
      </c>
      <c r="H596" s="127">
        <v>21109</v>
      </c>
    </row>
    <row r="597" customFormat="1" customHeight="1" spans="1:8">
      <c r="A597" s="101"/>
      <c r="B597" s="130" t="s">
        <v>705</v>
      </c>
      <c r="C597" s="71">
        <v>0</v>
      </c>
      <c r="D597" s="71">
        <v>0</v>
      </c>
      <c r="E597" s="71">
        <v>0</v>
      </c>
      <c r="F597" s="126">
        <f t="shared" si="18"/>
        <v>0</v>
      </c>
      <c r="G597" s="126">
        <f t="shared" si="19"/>
        <v>0</v>
      </c>
      <c r="H597" s="127">
        <v>2110901</v>
      </c>
    </row>
    <row r="598" customFormat="1" customHeight="1" spans="1:8">
      <c r="A598" s="101"/>
      <c r="B598" s="130" t="s">
        <v>706</v>
      </c>
      <c r="C598" s="71">
        <v>20</v>
      </c>
      <c r="D598" s="71">
        <v>0</v>
      </c>
      <c r="E598" s="71">
        <v>26</v>
      </c>
      <c r="F598" s="126">
        <f t="shared" si="18"/>
        <v>1.3</v>
      </c>
      <c r="G598" s="126">
        <f t="shared" si="19"/>
        <v>0</v>
      </c>
      <c r="H598" s="127">
        <v>21110</v>
      </c>
    </row>
    <row r="599" customFormat="1" customHeight="1" spans="1:8">
      <c r="A599" s="101"/>
      <c r="B599" s="130" t="s">
        <v>707</v>
      </c>
      <c r="C599" s="158">
        <v>20</v>
      </c>
      <c r="D599" s="71">
        <v>0</v>
      </c>
      <c r="E599" s="71">
        <v>26</v>
      </c>
      <c r="F599" s="126">
        <f t="shared" si="18"/>
        <v>1.3</v>
      </c>
      <c r="G599" s="126">
        <f t="shared" si="19"/>
        <v>0</v>
      </c>
      <c r="H599" s="127">
        <v>2111001</v>
      </c>
    </row>
    <row r="600" customFormat="1" customHeight="1" spans="1:8">
      <c r="A600" s="101"/>
      <c r="B600" s="130" t="s">
        <v>708</v>
      </c>
      <c r="C600" s="71">
        <v>0</v>
      </c>
      <c r="D600" s="71">
        <v>5</v>
      </c>
      <c r="E600" s="71">
        <v>10</v>
      </c>
      <c r="F600" s="126">
        <f t="shared" si="18"/>
        <v>0</v>
      </c>
      <c r="G600" s="126">
        <f t="shared" si="19"/>
        <v>2</v>
      </c>
      <c r="H600" s="127">
        <v>21111</v>
      </c>
    </row>
    <row r="601" customFormat="1" customHeight="1" spans="1:8">
      <c r="A601" s="101"/>
      <c r="B601" s="130" t="s">
        <v>709</v>
      </c>
      <c r="C601" s="71">
        <v>0</v>
      </c>
      <c r="D601" s="71">
        <v>5</v>
      </c>
      <c r="E601" s="71">
        <v>10</v>
      </c>
      <c r="F601" s="126">
        <f t="shared" si="18"/>
        <v>0</v>
      </c>
      <c r="G601" s="126">
        <f t="shared" si="19"/>
        <v>2</v>
      </c>
      <c r="H601" s="127">
        <v>2111101</v>
      </c>
    </row>
    <row r="602" customFormat="1" customHeight="1" spans="1:8">
      <c r="A602" s="101"/>
      <c r="B602" s="130" t="s">
        <v>710</v>
      </c>
      <c r="C602" s="71">
        <v>0</v>
      </c>
      <c r="D602" s="71">
        <v>0</v>
      </c>
      <c r="E602" s="71">
        <v>0</v>
      </c>
      <c r="F602" s="126">
        <f t="shared" si="18"/>
        <v>0</v>
      </c>
      <c r="G602" s="126">
        <f t="shared" si="19"/>
        <v>0</v>
      </c>
      <c r="H602" s="127">
        <v>2111102</v>
      </c>
    </row>
    <row r="603" customFormat="1" customHeight="1" spans="1:8">
      <c r="A603" s="101"/>
      <c r="B603" s="130" t="s">
        <v>711</v>
      </c>
      <c r="C603" s="71">
        <v>0</v>
      </c>
      <c r="D603" s="71">
        <v>0</v>
      </c>
      <c r="E603" s="71">
        <v>0</v>
      </c>
      <c r="F603" s="126">
        <f t="shared" si="18"/>
        <v>0</v>
      </c>
      <c r="G603" s="126">
        <f t="shared" si="19"/>
        <v>0</v>
      </c>
      <c r="H603" s="127">
        <v>2111103</v>
      </c>
    </row>
    <row r="604" customFormat="1" customHeight="1" spans="1:8">
      <c r="A604" s="101"/>
      <c r="B604" s="130" t="s">
        <v>712</v>
      </c>
      <c r="C604" s="71">
        <v>0</v>
      </c>
      <c r="D604" s="71">
        <v>0</v>
      </c>
      <c r="E604" s="71">
        <v>0</v>
      </c>
      <c r="F604" s="126">
        <f t="shared" si="18"/>
        <v>0</v>
      </c>
      <c r="G604" s="126">
        <f t="shared" si="19"/>
        <v>0</v>
      </c>
      <c r="H604" s="127">
        <v>2111104</v>
      </c>
    </row>
    <row r="605" customFormat="1" customHeight="1" spans="1:8">
      <c r="A605" s="101"/>
      <c r="B605" s="130" t="s">
        <v>713</v>
      </c>
      <c r="C605" s="71">
        <v>0</v>
      </c>
      <c r="D605" s="71">
        <v>0</v>
      </c>
      <c r="E605" s="71">
        <v>0</v>
      </c>
      <c r="F605" s="126">
        <f t="shared" si="18"/>
        <v>0</v>
      </c>
      <c r="G605" s="126">
        <f t="shared" si="19"/>
        <v>0</v>
      </c>
      <c r="H605" s="127">
        <v>2111199</v>
      </c>
    </row>
    <row r="606" customFormat="1" customHeight="1" spans="1:8">
      <c r="A606" s="101"/>
      <c r="B606" s="130" t="s">
        <v>714</v>
      </c>
      <c r="C606" s="71">
        <v>0</v>
      </c>
      <c r="D606" s="71">
        <v>1670</v>
      </c>
      <c r="E606" s="71">
        <v>0</v>
      </c>
      <c r="F606" s="126">
        <f t="shared" si="18"/>
        <v>0</v>
      </c>
      <c r="G606" s="126">
        <f t="shared" si="19"/>
        <v>0</v>
      </c>
      <c r="H606" s="127">
        <v>21112</v>
      </c>
    </row>
    <row r="607" customFormat="1" customHeight="1" spans="1:8">
      <c r="A607" s="101"/>
      <c r="B607" s="130" t="s">
        <v>715</v>
      </c>
      <c r="C607" s="71">
        <v>0</v>
      </c>
      <c r="D607" s="71">
        <v>1670</v>
      </c>
      <c r="E607" s="71">
        <v>0</v>
      </c>
      <c r="F607" s="126">
        <f t="shared" si="18"/>
        <v>0</v>
      </c>
      <c r="G607" s="126">
        <f t="shared" si="19"/>
        <v>0</v>
      </c>
      <c r="H607" s="127">
        <v>2111201</v>
      </c>
    </row>
    <row r="608" customFormat="1" customHeight="1" spans="1:8">
      <c r="A608" s="101"/>
      <c r="B608" s="130" t="s">
        <v>716</v>
      </c>
      <c r="C608" s="71">
        <v>0</v>
      </c>
      <c r="D608" s="71">
        <v>0</v>
      </c>
      <c r="E608" s="71">
        <v>0</v>
      </c>
      <c r="F608" s="126">
        <f t="shared" si="18"/>
        <v>0</v>
      </c>
      <c r="G608" s="126">
        <f t="shared" si="19"/>
        <v>0</v>
      </c>
      <c r="H608" s="127">
        <v>21113</v>
      </c>
    </row>
    <row r="609" customFormat="1" customHeight="1" spans="1:8">
      <c r="A609" s="101"/>
      <c r="B609" s="130" t="s">
        <v>717</v>
      </c>
      <c r="C609" s="71">
        <v>0</v>
      </c>
      <c r="D609" s="71">
        <v>0</v>
      </c>
      <c r="E609" s="71">
        <v>0</v>
      </c>
      <c r="F609" s="126">
        <f t="shared" si="18"/>
        <v>0</v>
      </c>
      <c r="G609" s="126">
        <f t="shared" si="19"/>
        <v>0</v>
      </c>
      <c r="H609" s="127">
        <v>2111301</v>
      </c>
    </row>
    <row r="610" customFormat="1" customHeight="1" spans="1:8">
      <c r="A610" s="101"/>
      <c r="B610" s="130" t="s">
        <v>718</v>
      </c>
      <c r="C610" s="71">
        <v>100</v>
      </c>
      <c r="D610" s="71">
        <v>107</v>
      </c>
      <c r="E610" s="71">
        <v>0</v>
      </c>
      <c r="F610" s="126">
        <f t="shared" si="18"/>
        <v>0</v>
      </c>
      <c r="G610" s="126">
        <f t="shared" si="19"/>
        <v>0</v>
      </c>
      <c r="H610" s="127">
        <v>21114</v>
      </c>
    </row>
    <row r="611" customFormat="1" customHeight="1" spans="1:8">
      <c r="A611" s="101"/>
      <c r="B611" s="130" t="s">
        <v>213</v>
      </c>
      <c r="C611" s="71">
        <v>0</v>
      </c>
      <c r="D611" s="71">
        <v>0</v>
      </c>
      <c r="E611" s="71">
        <v>0</v>
      </c>
      <c r="F611" s="126">
        <f t="shared" si="18"/>
        <v>0</v>
      </c>
      <c r="G611" s="126">
        <f t="shared" si="19"/>
        <v>0</v>
      </c>
      <c r="H611" s="127">
        <v>2111401</v>
      </c>
    </row>
    <row r="612" customFormat="1" customHeight="1" spans="1:8">
      <c r="A612" s="101"/>
      <c r="B612" s="130" t="s">
        <v>214</v>
      </c>
      <c r="C612" s="71">
        <v>0</v>
      </c>
      <c r="D612" s="71">
        <v>0</v>
      </c>
      <c r="E612" s="71">
        <v>0</v>
      </c>
      <c r="F612" s="126">
        <f t="shared" si="18"/>
        <v>0</v>
      </c>
      <c r="G612" s="126">
        <f t="shared" si="19"/>
        <v>0</v>
      </c>
      <c r="H612" s="127">
        <v>2111402</v>
      </c>
    </row>
    <row r="613" customFormat="1" customHeight="1" spans="1:8">
      <c r="A613" s="101"/>
      <c r="B613" s="130" t="s">
        <v>215</v>
      </c>
      <c r="C613" s="71">
        <v>0</v>
      </c>
      <c r="D613" s="71">
        <v>0</v>
      </c>
      <c r="E613" s="71">
        <v>0</v>
      </c>
      <c r="F613" s="126">
        <f t="shared" si="18"/>
        <v>0</v>
      </c>
      <c r="G613" s="126">
        <f t="shared" si="19"/>
        <v>0</v>
      </c>
      <c r="H613" s="127">
        <v>2111403</v>
      </c>
    </row>
    <row r="614" customFormat="1" customHeight="1" spans="1:8">
      <c r="A614" s="101"/>
      <c r="B614" s="130" t="s">
        <v>719</v>
      </c>
      <c r="C614" s="71">
        <v>0</v>
      </c>
      <c r="D614" s="71">
        <v>0</v>
      </c>
      <c r="E614" s="71">
        <v>0</v>
      </c>
      <c r="F614" s="126">
        <f t="shared" si="18"/>
        <v>0</v>
      </c>
      <c r="G614" s="126">
        <f t="shared" si="19"/>
        <v>0</v>
      </c>
      <c r="H614" s="127">
        <v>2111406</v>
      </c>
    </row>
    <row r="615" customFormat="1" customHeight="1" spans="1:8">
      <c r="A615" s="101"/>
      <c r="B615" s="130" t="s">
        <v>720</v>
      </c>
      <c r="C615" s="71">
        <v>100</v>
      </c>
      <c r="D615" s="71">
        <v>107</v>
      </c>
      <c r="E615" s="71">
        <v>0</v>
      </c>
      <c r="F615" s="126">
        <f t="shared" si="18"/>
        <v>0</v>
      </c>
      <c r="G615" s="126">
        <f t="shared" si="19"/>
        <v>0</v>
      </c>
      <c r="H615" s="127">
        <v>2111407</v>
      </c>
    </row>
    <row r="616" customFormat="1" customHeight="1" spans="1:8">
      <c r="A616" s="101"/>
      <c r="B616" s="130" t="s">
        <v>721</v>
      </c>
      <c r="C616" s="71">
        <v>0</v>
      </c>
      <c r="D616" s="71">
        <v>0</v>
      </c>
      <c r="E616" s="71">
        <v>0</v>
      </c>
      <c r="F616" s="126">
        <f t="shared" si="18"/>
        <v>0</v>
      </c>
      <c r="G616" s="126">
        <f t="shared" si="19"/>
        <v>0</v>
      </c>
      <c r="H616" s="127">
        <v>2111408</v>
      </c>
    </row>
    <row r="617" customFormat="1" customHeight="1" spans="1:8">
      <c r="A617" s="101"/>
      <c r="B617" s="130" t="s">
        <v>254</v>
      </c>
      <c r="C617" s="71">
        <v>0</v>
      </c>
      <c r="D617" s="71">
        <v>0</v>
      </c>
      <c r="E617" s="71">
        <v>0</v>
      </c>
      <c r="F617" s="126">
        <f t="shared" si="18"/>
        <v>0</v>
      </c>
      <c r="G617" s="126">
        <f t="shared" si="19"/>
        <v>0</v>
      </c>
      <c r="H617" s="127">
        <v>2111411</v>
      </c>
    </row>
    <row r="618" customFormat="1" customHeight="1" spans="1:8">
      <c r="A618" s="101"/>
      <c r="B618" s="130" t="s">
        <v>722</v>
      </c>
      <c r="C618" s="71">
        <v>0</v>
      </c>
      <c r="D618" s="71">
        <v>0</v>
      </c>
      <c r="E618" s="71">
        <v>0</v>
      </c>
      <c r="F618" s="126">
        <f t="shared" si="18"/>
        <v>0</v>
      </c>
      <c r="G618" s="126">
        <f t="shared" si="19"/>
        <v>0</v>
      </c>
      <c r="H618" s="127">
        <v>2111413</v>
      </c>
    </row>
    <row r="619" customFormat="1" customHeight="1" spans="1:8">
      <c r="A619" s="101"/>
      <c r="B619" s="130" t="s">
        <v>222</v>
      </c>
      <c r="C619" s="71">
        <v>0</v>
      </c>
      <c r="D619" s="71">
        <v>0</v>
      </c>
      <c r="E619" s="71">
        <v>0</v>
      </c>
      <c r="F619" s="126">
        <f t="shared" si="18"/>
        <v>0</v>
      </c>
      <c r="G619" s="126">
        <f t="shared" si="19"/>
        <v>0</v>
      </c>
      <c r="H619" s="127">
        <v>2111450</v>
      </c>
    </row>
    <row r="620" customFormat="1" customHeight="1" spans="1:8">
      <c r="A620" s="101"/>
      <c r="B620" s="130" t="s">
        <v>723</v>
      </c>
      <c r="C620" s="71">
        <v>0</v>
      </c>
      <c r="D620" s="71">
        <v>0</v>
      </c>
      <c r="E620" s="71">
        <v>0</v>
      </c>
      <c r="F620" s="126">
        <f t="shared" si="18"/>
        <v>0</v>
      </c>
      <c r="G620" s="126">
        <f t="shared" si="19"/>
        <v>0</v>
      </c>
      <c r="H620" s="127">
        <v>2111499</v>
      </c>
    </row>
    <row r="621" customFormat="1" customHeight="1" spans="1:8">
      <c r="A621" s="101"/>
      <c r="B621" s="130" t="s">
        <v>724</v>
      </c>
      <c r="C621" s="71">
        <v>200</v>
      </c>
      <c r="D621" s="71">
        <v>250</v>
      </c>
      <c r="E621" s="71">
        <v>200</v>
      </c>
      <c r="F621" s="126">
        <f t="shared" si="18"/>
        <v>1</v>
      </c>
      <c r="G621" s="126">
        <f t="shared" si="19"/>
        <v>0.8</v>
      </c>
      <c r="H621" s="127">
        <v>21199</v>
      </c>
    </row>
    <row r="622" customFormat="1" customHeight="1" spans="1:8">
      <c r="A622" s="101"/>
      <c r="B622" s="130" t="s">
        <v>725</v>
      </c>
      <c r="C622" s="158">
        <v>200</v>
      </c>
      <c r="D622" s="71">
        <v>250</v>
      </c>
      <c r="E622" s="71">
        <v>200</v>
      </c>
      <c r="F622" s="126">
        <f t="shared" si="18"/>
        <v>1</v>
      </c>
      <c r="G622" s="126">
        <f t="shared" si="19"/>
        <v>0.8</v>
      </c>
      <c r="H622" s="127">
        <v>2119999</v>
      </c>
    </row>
    <row r="623" customFormat="1" customHeight="1" spans="1:8">
      <c r="A623" s="84" t="s">
        <v>726</v>
      </c>
      <c r="B623" s="130" t="s">
        <v>170</v>
      </c>
      <c r="C623" s="71">
        <v>15984</v>
      </c>
      <c r="D623" s="71">
        <v>26817</v>
      </c>
      <c r="E623" s="71">
        <v>39527</v>
      </c>
      <c r="F623" s="126">
        <f t="shared" si="18"/>
        <v>2.47291041041041</v>
      </c>
      <c r="G623" s="126">
        <f t="shared" si="19"/>
        <v>1.47395308945818</v>
      </c>
      <c r="H623" s="127">
        <v>212</v>
      </c>
    </row>
    <row r="624" customFormat="1" customHeight="1" spans="1:8">
      <c r="A624" s="101"/>
      <c r="B624" s="130" t="s">
        <v>727</v>
      </c>
      <c r="C624" s="71">
        <v>8881</v>
      </c>
      <c r="D624" s="71">
        <v>7681</v>
      </c>
      <c r="E624" s="71">
        <v>7664</v>
      </c>
      <c r="F624" s="126">
        <f t="shared" si="18"/>
        <v>0.862965882220471</v>
      </c>
      <c r="G624" s="126">
        <f t="shared" si="19"/>
        <v>0.997786746517381</v>
      </c>
      <c r="H624" s="127">
        <v>21201</v>
      </c>
    </row>
    <row r="625" customFormat="1" customHeight="1" spans="1:8">
      <c r="A625" s="101"/>
      <c r="B625" s="130" t="s">
        <v>213</v>
      </c>
      <c r="C625" s="71">
        <v>2964</v>
      </c>
      <c r="D625" s="71">
        <v>2967</v>
      </c>
      <c r="E625" s="71">
        <v>2857</v>
      </c>
      <c r="F625" s="126">
        <f t="shared" si="18"/>
        <v>0.963900134952766</v>
      </c>
      <c r="G625" s="126">
        <f t="shared" si="19"/>
        <v>0.962925513987193</v>
      </c>
      <c r="H625" s="127">
        <v>2120101</v>
      </c>
    </row>
    <row r="626" customFormat="1" customHeight="1" spans="1:8">
      <c r="A626" s="101"/>
      <c r="B626" s="130" t="s">
        <v>214</v>
      </c>
      <c r="C626" s="71"/>
      <c r="D626" s="71">
        <v>0</v>
      </c>
      <c r="E626" s="71">
        <v>0</v>
      </c>
      <c r="F626" s="126">
        <f t="shared" si="18"/>
        <v>0</v>
      </c>
      <c r="G626" s="126">
        <f t="shared" si="19"/>
        <v>0</v>
      </c>
      <c r="H626" s="127">
        <v>2120102</v>
      </c>
    </row>
    <row r="627" customFormat="1" customHeight="1" spans="1:8">
      <c r="A627" s="101"/>
      <c r="B627" s="130" t="s">
        <v>215</v>
      </c>
      <c r="C627" s="71"/>
      <c r="D627" s="71">
        <v>0</v>
      </c>
      <c r="E627" s="71">
        <v>0</v>
      </c>
      <c r="F627" s="126">
        <f t="shared" si="18"/>
        <v>0</v>
      </c>
      <c r="G627" s="126">
        <f t="shared" si="19"/>
        <v>0</v>
      </c>
      <c r="H627" s="127">
        <v>2120103</v>
      </c>
    </row>
    <row r="628" customFormat="1" customHeight="1" spans="1:8">
      <c r="A628" s="101"/>
      <c r="B628" s="130" t="s">
        <v>728</v>
      </c>
      <c r="C628" s="71">
        <v>94</v>
      </c>
      <c r="D628" s="71">
        <v>283</v>
      </c>
      <c r="E628" s="71">
        <v>94</v>
      </c>
      <c r="F628" s="126">
        <f t="shared" si="18"/>
        <v>1</v>
      </c>
      <c r="G628" s="126">
        <f t="shared" si="19"/>
        <v>0.332155477031802</v>
      </c>
      <c r="H628" s="127">
        <v>2120104</v>
      </c>
    </row>
    <row r="629" customFormat="1" customHeight="1" spans="1:8">
      <c r="A629" s="101"/>
      <c r="B629" s="130" t="s">
        <v>729</v>
      </c>
      <c r="C629" s="71"/>
      <c r="D629" s="71">
        <v>0</v>
      </c>
      <c r="E629" s="71">
        <v>0</v>
      </c>
      <c r="F629" s="126">
        <f t="shared" si="18"/>
        <v>0</v>
      </c>
      <c r="G629" s="126">
        <f t="shared" si="19"/>
        <v>0</v>
      </c>
      <c r="H629" s="127">
        <v>2120105</v>
      </c>
    </row>
    <row r="630" customFormat="1" customHeight="1" spans="1:8">
      <c r="A630" s="101"/>
      <c r="B630" s="130" t="s">
        <v>730</v>
      </c>
      <c r="C630" s="71"/>
      <c r="D630" s="71">
        <v>0</v>
      </c>
      <c r="E630" s="71">
        <v>0</v>
      </c>
      <c r="F630" s="126">
        <f t="shared" si="18"/>
        <v>0</v>
      </c>
      <c r="G630" s="126">
        <f t="shared" si="19"/>
        <v>0</v>
      </c>
      <c r="H630" s="127">
        <v>2120106</v>
      </c>
    </row>
    <row r="631" customFormat="1" customHeight="1" spans="1:8">
      <c r="A631" s="101"/>
      <c r="B631" s="130" t="s">
        <v>731</v>
      </c>
      <c r="C631" s="71"/>
      <c r="D631" s="71">
        <v>0</v>
      </c>
      <c r="E631" s="71">
        <v>0</v>
      </c>
      <c r="F631" s="126">
        <f t="shared" si="18"/>
        <v>0</v>
      </c>
      <c r="G631" s="126">
        <f t="shared" si="19"/>
        <v>0</v>
      </c>
      <c r="H631" s="127">
        <v>2120107</v>
      </c>
    </row>
    <row r="632" customFormat="1" customHeight="1" spans="1:8">
      <c r="A632" s="101"/>
      <c r="B632" s="130" t="s">
        <v>732</v>
      </c>
      <c r="C632" s="71"/>
      <c r="D632" s="71">
        <v>0</v>
      </c>
      <c r="E632" s="71">
        <v>0</v>
      </c>
      <c r="F632" s="126">
        <f t="shared" si="18"/>
        <v>0</v>
      </c>
      <c r="G632" s="126">
        <f t="shared" si="19"/>
        <v>0</v>
      </c>
      <c r="H632" s="127">
        <v>2120109</v>
      </c>
    </row>
    <row r="633" customFormat="1" customHeight="1" spans="1:8">
      <c r="A633" s="101"/>
      <c r="B633" s="130" t="s">
        <v>733</v>
      </c>
      <c r="C633" s="71"/>
      <c r="D633" s="71">
        <v>0</v>
      </c>
      <c r="E633" s="71">
        <v>0</v>
      </c>
      <c r="F633" s="126">
        <f t="shared" si="18"/>
        <v>0</v>
      </c>
      <c r="G633" s="126">
        <f t="shared" si="19"/>
        <v>0</v>
      </c>
      <c r="H633" s="127">
        <v>2120110</v>
      </c>
    </row>
    <row r="634" customFormat="1" customHeight="1" spans="1:8">
      <c r="A634" s="101"/>
      <c r="B634" s="130" t="s">
        <v>734</v>
      </c>
      <c r="C634" s="71">
        <v>5823</v>
      </c>
      <c r="D634" s="71">
        <v>4431</v>
      </c>
      <c r="E634" s="71">
        <v>4713</v>
      </c>
      <c r="F634" s="126">
        <f t="shared" si="18"/>
        <v>0.809376609994848</v>
      </c>
      <c r="G634" s="126">
        <f t="shared" si="19"/>
        <v>1.06364251861882</v>
      </c>
      <c r="H634" s="127">
        <v>2120199</v>
      </c>
    </row>
    <row r="635" customFormat="1" customHeight="1" spans="1:8">
      <c r="A635" s="101"/>
      <c r="B635" s="130" t="s">
        <v>735</v>
      </c>
      <c r="C635" s="71">
        <v>12</v>
      </c>
      <c r="D635" s="71">
        <v>0</v>
      </c>
      <c r="E635" s="71">
        <v>13</v>
      </c>
      <c r="F635" s="126">
        <f t="shared" si="18"/>
        <v>1.08333333333333</v>
      </c>
      <c r="G635" s="126">
        <f t="shared" si="19"/>
        <v>0</v>
      </c>
      <c r="H635" s="127">
        <v>21202</v>
      </c>
    </row>
    <row r="636" customFormat="1" customHeight="1" spans="1:8">
      <c r="A636" s="101"/>
      <c r="B636" s="130" t="s">
        <v>736</v>
      </c>
      <c r="C636" s="158">
        <v>12</v>
      </c>
      <c r="D636" s="71">
        <v>0</v>
      </c>
      <c r="E636" s="71">
        <v>13</v>
      </c>
      <c r="F636" s="126">
        <f t="shared" si="18"/>
        <v>1.08333333333333</v>
      </c>
      <c r="G636" s="126">
        <f t="shared" si="19"/>
        <v>0</v>
      </c>
      <c r="H636" s="127">
        <v>2120201</v>
      </c>
    </row>
    <row r="637" customFormat="1" customHeight="1" spans="1:8">
      <c r="A637" s="101"/>
      <c r="B637" s="130" t="s">
        <v>737</v>
      </c>
      <c r="C637" s="71">
        <v>1999</v>
      </c>
      <c r="D637" s="71">
        <v>11480</v>
      </c>
      <c r="E637" s="71">
        <v>18085</v>
      </c>
      <c r="F637" s="126">
        <f t="shared" si="18"/>
        <v>9.04702351175588</v>
      </c>
      <c r="G637" s="126">
        <f t="shared" si="19"/>
        <v>1.57534843205575</v>
      </c>
      <c r="H637" s="127">
        <v>21203</v>
      </c>
    </row>
    <row r="638" customFormat="1" customHeight="1" spans="1:8">
      <c r="A638" s="101"/>
      <c r="B638" s="130" t="s">
        <v>738</v>
      </c>
      <c r="C638" s="158">
        <v>1000</v>
      </c>
      <c r="D638" s="71">
        <v>0</v>
      </c>
      <c r="E638" s="71">
        <v>290</v>
      </c>
      <c r="F638" s="126">
        <f t="shared" si="18"/>
        <v>0.29</v>
      </c>
      <c r="G638" s="126">
        <f t="shared" si="19"/>
        <v>0</v>
      </c>
      <c r="H638" s="127">
        <v>2120303</v>
      </c>
    </row>
    <row r="639" customFormat="1" customHeight="1" spans="1:8">
      <c r="A639" s="101"/>
      <c r="B639" s="130" t="s">
        <v>739</v>
      </c>
      <c r="C639" s="158">
        <v>999</v>
      </c>
      <c r="D639" s="71">
        <v>11480</v>
      </c>
      <c r="E639" s="71">
        <v>17795</v>
      </c>
      <c r="F639" s="126">
        <f t="shared" si="18"/>
        <v>17.8128128128128</v>
      </c>
      <c r="G639" s="126">
        <f t="shared" si="19"/>
        <v>1.55008710801394</v>
      </c>
      <c r="H639" s="127">
        <v>2120399</v>
      </c>
    </row>
    <row r="640" customFormat="1" customHeight="1" spans="1:8">
      <c r="A640" s="101"/>
      <c r="B640" s="130" t="s">
        <v>740</v>
      </c>
      <c r="C640" s="71">
        <v>3751</v>
      </c>
      <c r="D640" s="71">
        <v>4669</v>
      </c>
      <c r="E640" s="71">
        <v>3230</v>
      </c>
      <c r="F640" s="126">
        <f t="shared" si="18"/>
        <v>0.861103705678486</v>
      </c>
      <c r="G640" s="126">
        <f t="shared" si="19"/>
        <v>0.691796958663525</v>
      </c>
      <c r="H640" s="127">
        <v>21205</v>
      </c>
    </row>
    <row r="641" customFormat="1" customHeight="1" spans="1:8">
      <c r="A641" s="101"/>
      <c r="B641" s="130" t="s">
        <v>741</v>
      </c>
      <c r="C641" s="158">
        <v>3751</v>
      </c>
      <c r="D641" s="71">
        <v>4669</v>
      </c>
      <c r="E641" s="71">
        <v>3230</v>
      </c>
      <c r="F641" s="126">
        <f t="shared" si="18"/>
        <v>0.861103705678486</v>
      </c>
      <c r="G641" s="126">
        <f t="shared" si="19"/>
        <v>0.691796958663525</v>
      </c>
      <c r="H641" s="127">
        <v>2120501</v>
      </c>
    </row>
    <row r="642" customFormat="1" customHeight="1" spans="1:8">
      <c r="A642" s="101"/>
      <c r="B642" s="130" t="s">
        <v>742</v>
      </c>
      <c r="C642" s="71">
        <v>0</v>
      </c>
      <c r="D642" s="71">
        <v>0</v>
      </c>
      <c r="E642" s="71">
        <v>0</v>
      </c>
      <c r="F642" s="126">
        <f t="shared" si="18"/>
        <v>0</v>
      </c>
      <c r="G642" s="126">
        <f t="shared" si="19"/>
        <v>0</v>
      </c>
      <c r="H642" s="127">
        <v>21206</v>
      </c>
    </row>
    <row r="643" customFormat="1" customHeight="1" spans="1:8">
      <c r="A643" s="101"/>
      <c r="B643" s="130" t="s">
        <v>743</v>
      </c>
      <c r="C643" s="71">
        <v>0</v>
      </c>
      <c r="D643" s="71">
        <v>0</v>
      </c>
      <c r="E643" s="71">
        <v>0</v>
      </c>
      <c r="F643" s="126">
        <f t="shared" si="18"/>
        <v>0</v>
      </c>
      <c r="G643" s="126">
        <f t="shared" si="19"/>
        <v>0</v>
      </c>
      <c r="H643" s="127">
        <v>2120601</v>
      </c>
    </row>
    <row r="644" customFormat="1" customHeight="1" spans="1:8">
      <c r="A644" s="101"/>
      <c r="B644" s="130" t="s">
        <v>744</v>
      </c>
      <c r="C644" s="71">
        <v>1341</v>
      </c>
      <c r="D644" s="71">
        <v>2987</v>
      </c>
      <c r="E644" s="71">
        <v>10535</v>
      </c>
      <c r="F644" s="126">
        <f t="shared" si="18"/>
        <v>7.85607755406413</v>
      </c>
      <c r="G644" s="126">
        <f t="shared" si="19"/>
        <v>3.52695011717442</v>
      </c>
      <c r="H644" s="127">
        <v>21299</v>
      </c>
    </row>
    <row r="645" customFormat="1" customHeight="1" spans="1:8">
      <c r="A645" s="101"/>
      <c r="B645" s="130" t="s">
        <v>745</v>
      </c>
      <c r="C645" s="158">
        <v>1341</v>
      </c>
      <c r="D645" s="71">
        <v>2987</v>
      </c>
      <c r="E645" s="71">
        <v>10535</v>
      </c>
      <c r="F645" s="126">
        <f t="shared" si="18"/>
        <v>7.85607755406413</v>
      </c>
      <c r="G645" s="126">
        <f t="shared" si="19"/>
        <v>3.52695011717442</v>
      </c>
      <c r="H645" s="127">
        <v>2129999</v>
      </c>
    </row>
    <row r="646" customFormat="1" customHeight="1" spans="1:8">
      <c r="A646" s="84" t="s">
        <v>746</v>
      </c>
      <c r="B646" s="130" t="s">
        <v>171</v>
      </c>
      <c r="C646" s="71">
        <v>45427</v>
      </c>
      <c r="D646" s="71">
        <v>32210</v>
      </c>
      <c r="E646" s="71">
        <v>40311</v>
      </c>
      <c r="F646" s="126">
        <f t="shared" si="18"/>
        <v>0.887379752129791</v>
      </c>
      <c r="G646" s="126">
        <f t="shared" si="19"/>
        <v>1.2515057435579</v>
      </c>
      <c r="H646" s="127">
        <v>213</v>
      </c>
    </row>
    <row r="647" customFormat="1" customHeight="1" spans="1:8">
      <c r="A647" s="101"/>
      <c r="B647" s="130" t="s">
        <v>747</v>
      </c>
      <c r="C647" s="71">
        <v>14904</v>
      </c>
      <c r="D647" s="71">
        <v>8080</v>
      </c>
      <c r="E647" s="71">
        <v>9272</v>
      </c>
      <c r="F647" s="126">
        <f t="shared" si="18"/>
        <v>0.62211486849168</v>
      </c>
      <c r="G647" s="126">
        <f t="shared" si="19"/>
        <v>1.14752475247525</v>
      </c>
      <c r="H647" s="127">
        <v>21301</v>
      </c>
    </row>
    <row r="648" customFormat="1" customHeight="1" spans="1:8">
      <c r="A648" s="101"/>
      <c r="B648" s="130" t="s">
        <v>213</v>
      </c>
      <c r="C648" s="71">
        <v>385</v>
      </c>
      <c r="D648" s="71">
        <v>337</v>
      </c>
      <c r="E648" s="71">
        <v>383</v>
      </c>
      <c r="F648" s="126">
        <f t="shared" si="18"/>
        <v>0.994805194805195</v>
      </c>
      <c r="G648" s="126">
        <f t="shared" si="19"/>
        <v>1.13649851632047</v>
      </c>
      <c r="H648" s="127">
        <v>2130101</v>
      </c>
    </row>
    <row r="649" customFormat="1" customHeight="1" spans="1:8">
      <c r="A649" s="101"/>
      <c r="B649" s="130" t="s">
        <v>214</v>
      </c>
      <c r="C649" s="71"/>
      <c r="D649" s="71">
        <v>0</v>
      </c>
      <c r="E649" s="71">
        <v>0</v>
      </c>
      <c r="F649" s="126">
        <f t="shared" si="18"/>
        <v>0</v>
      </c>
      <c r="G649" s="126">
        <f t="shared" si="19"/>
        <v>0</v>
      </c>
      <c r="H649" s="127">
        <v>2130102</v>
      </c>
    </row>
    <row r="650" customFormat="1" customHeight="1" spans="1:8">
      <c r="A650" s="101"/>
      <c r="B650" s="130" t="s">
        <v>215</v>
      </c>
      <c r="C650" s="71"/>
      <c r="D650" s="71">
        <v>0</v>
      </c>
      <c r="E650" s="71">
        <v>0</v>
      </c>
      <c r="F650" s="126">
        <f t="shared" si="18"/>
        <v>0</v>
      </c>
      <c r="G650" s="126">
        <f t="shared" si="19"/>
        <v>0</v>
      </c>
      <c r="H650" s="127">
        <v>2130103</v>
      </c>
    </row>
    <row r="651" customFormat="1" customHeight="1" spans="1:8">
      <c r="A651" s="101"/>
      <c r="B651" s="130" t="s">
        <v>222</v>
      </c>
      <c r="C651" s="71">
        <v>3593</v>
      </c>
      <c r="D651" s="71">
        <v>3757</v>
      </c>
      <c r="E651" s="71">
        <v>3529</v>
      </c>
      <c r="F651" s="126">
        <f t="shared" si="18"/>
        <v>0.982187586974673</v>
      </c>
      <c r="G651" s="126">
        <f t="shared" si="19"/>
        <v>0.939313281873836</v>
      </c>
      <c r="H651" s="127">
        <v>2130104</v>
      </c>
    </row>
    <row r="652" customFormat="1" customHeight="1" spans="1:8">
      <c r="A652" s="101"/>
      <c r="B652" s="130" t="s">
        <v>748</v>
      </c>
      <c r="C652" s="71"/>
      <c r="D652" s="71">
        <v>0</v>
      </c>
      <c r="E652" s="71">
        <v>0</v>
      </c>
      <c r="F652" s="126">
        <f t="shared" si="18"/>
        <v>0</v>
      </c>
      <c r="G652" s="126">
        <f t="shared" si="19"/>
        <v>0</v>
      </c>
      <c r="H652" s="127">
        <v>2130105</v>
      </c>
    </row>
    <row r="653" customFormat="1" customHeight="1" spans="1:8">
      <c r="A653" s="101"/>
      <c r="B653" s="130" t="s">
        <v>749</v>
      </c>
      <c r="C653" s="71">
        <v>686</v>
      </c>
      <c r="D653" s="71">
        <v>606</v>
      </c>
      <c r="E653" s="71">
        <v>215</v>
      </c>
      <c r="F653" s="126">
        <f t="shared" si="18"/>
        <v>0.313411078717201</v>
      </c>
      <c r="G653" s="126">
        <f t="shared" si="19"/>
        <v>0.354785478547855</v>
      </c>
      <c r="H653" s="127">
        <v>2130106</v>
      </c>
    </row>
    <row r="654" customFormat="1" customHeight="1" spans="1:8">
      <c r="A654" s="101"/>
      <c r="B654" s="130" t="s">
        <v>750</v>
      </c>
      <c r="C654" s="71">
        <v>159</v>
      </c>
      <c r="D654" s="71">
        <v>138</v>
      </c>
      <c r="E654" s="71">
        <v>46</v>
      </c>
      <c r="F654" s="126">
        <f t="shared" si="18"/>
        <v>0.289308176100629</v>
      </c>
      <c r="G654" s="126">
        <f t="shared" si="19"/>
        <v>0.333333333333333</v>
      </c>
      <c r="H654" s="127">
        <v>2130108</v>
      </c>
    </row>
    <row r="655" customFormat="1" customHeight="1" spans="1:8">
      <c r="A655" s="101"/>
      <c r="B655" s="130" t="s">
        <v>751</v>
      </c>
      <c r="C655" s="71">
        <v>25</v>
      </c>
      <c r="D655" s="71">
        <v>13</v>
      </c>
      <c r="E655" s="71">
        <v>21</v>
      </c>
      <c r="F655" s="126">
        <f t="shared" si="18"/>
        <v>0.84</v>
      </c>
      <c r="G655" s="126">
        <f t="shared" si="19"/>
        <v>1.61538461538462</v>
      </c>
      <c r="H655" s="127">
        <v>2130109</v>
      </c>
    </row>
    <row r="656" customFormat="1" customHeight="1" spans="1:8">
      <c r="A656" s="101"/>
      <c r="B656" s="130" t="s">
        <v>752</v>
      </c>
      <c r="C656" s="71">
        <v>21</v>
      </c>
      <c r="D656" s="71">
        <v>39</v>
      </c>
      <c r="E656" s="71">
        <v>11</v>
      </c>
      <c r="F656" s="126">
        <f t="shared" si="18"/>
        <v>0.523809523809524</v>
      </c>
      <c r="G656" s="126">
        <f t="shared" si="19"/>
        <v>0.282051282051282</v>
      </c>
      <c r="H656" s="127">
        <v>2130110</v>
      </c>
    </row>
    <row r="657" customFormat="1" customHeight="1" spans="1:8">
      <c r="A657" s="101"/>
      <c r="B657" s="130" t="s">
        <v>753</v>
      </c>
      <c r="C657" s="71">
        <v>2</v>
      </c>
      <c r="D657" s="71">
        <v>2</v>
      </c>
      <c r="E657" s="71">
        <v>3</v>
      </c>
      <c r="F657" s="126">
        <f t="shared" si="18"/>
        <v>1.5</v>
      </c>
      <c r="G657" s="126">
        <f t="shared" si="19"/>
        <v>1.5</v>
      </c>
      <c r="H657" s="127">
        <v>2130111</v>
      </c>
    </row>
    <row r="658" customFormat="1" customHeight="1" spans="1:8">
      <c r="A658" s="101"/>
      <c r="B658" s="130" t="s">
        <v>754</v>
      </c>
      <c r="C658" s="71"/>
      <c r="D658" s="71">
        <v>0</v>
      </c>
      <c r="E658" s="71">
        <v>0</v>
      </c>
      <c r="F658" s="126">
        <f t="shared" si="18"/>
        <v>0</v>
      </c>
      <c r="G658" s="126">
        <f t="shared" si="19"/>
        <v>0</v>
      </c>
      <c r="H658" s="127">
        <v>2130112</v>
      </c>
    </row>
    <row r="659" customFormat="1" customHeight="1" spans="1:8">
      <c r="A659" s="101"/>
      <c r="B659" s="130" t="s">
        <v>755</v>
      </c>
      <c r="C659" s="71">
        <v>6</v>
      </c>
      <c r="D659" s="71">
        <v>1</v>
      </c>
      <c r="E659" s="71">
        <v>6</v>
      </c>
      <c r="F659" s="126">
        <f t="shared" si="18"/>
        <v>1</v>
      </c>
      <c r="G659" s="126">
        <f t="shared" si="19"/>
        <v>6</v>
      </c>
      <c r="H659" s="127">
        <v>2130114</v>
      </c>
    </row>
    <row r="660" customFormat="1" customHeight="1" spans="1:8">
      <c r="A660" s="101"/>
      <c r="B660" s="130" t="s">
        <v>756</v>
      </c>
      <c r="C660" s="71">
        <v>43</v>
      </c>
      <c r="D660" s="71">
        <v>44</v>
      </c>
      <c r="E660" s="71">
        <v>0</v>
      </c>
      <c r="F660" s="126">
        <f t="shared" ref="F660:F723" si="20">IF(C660=0,0,E660/C660)</f>
        <v>0</v>
      </c>
      <c r="G660" s="126">
        <f t="shared" ref="G660:G723" si="21">IF(D660=0,0,E660/D660)</f>
        <v>0</v>
      </c>
      <c r="H660" s="127">
        <v>2130119</v>
      </c>
    </row>
    <row r="661" customFormat="1" customHeight="1" spans="1:8">
      <c r="A661" s="101"/>
      <c r="B661" s="130" t="s">
        <v>757</v>
      </c>
      <c r="C661" s="71"/>
      <c r="D661" s="71">
        <v>0</v>
      </c>
      <c r="E661" s="71">
        <v>199</v>
      </c>
      <c r="F661" s="126">
        <f t="shared" si="20"/>
        <v>0</v>
      </c>
      <c r="G661" s="126">
        <f t="shared" si="21"/>
        <v>0</v>
      </c>
      <c r="H661" s="127">
        <v>2130120</v>
      </c>
    </row>
    <row r="662" customFormat="1" customHeight="1" spans="1:8">
      <c r="A662" s="101"/>
      <c r="B662" s="130" t="s">
        <v>758</v>
      </c>
      <c r="C662" s="71"/>
      <c r="D662" s="71">
        <v>0</v>
      </c>
      <c r="E662" s="71">
        <v>0</v>
      </c>
      <c r="F662" s="126">
        <f t="shared" si="20"/>
        <v>0</v>
      </c>
      <c r="G662" s="126">
        <f t="shared" si="21"/>
        <v>0</v>
      </c>
      <c r="H662" s="127">
        <v>2130121</v>
      </c>
    </row>
    <row r="663" customFormat="1" customHeight="1" spans="1:8">
      <c r="A663" s="101"/>
      <c r="B663" s="130" t="s">
        <v>759</v>
      </c>
      <c r="C663" s="71">
        <v>2496</v>
      </c>
      <c r="D663" s="71">
        <v>971</v>
      </c>
      <c r="E663" s="71">
        <v>3438</v>
      </c>
      <c r="F663" s="126">
        <f t="shared" si="20"/>
        <v>1.37740384615385</v>
      </c>
      <c r="G663" s="126">
        <f t="shared" si="21"/>
        <v>3.54067971163749</v>
      </c>
      <c r="H663" s="127">
        <v>2130122</v>
      </c>
    </row>
    <row r="664" customFormat="1" customHeight="1" spans="1:8">
      <c r="A664" s="101"/>
      <c r="B664" s="130" t="s">
        <v>760</v>
      </c>
      <c r="C664" s="71"/>
      <c r="D664" s="71">
        <v>12</v>
      </c>
      <c r="E664" s="71">
        <v>0</v>
      </c>
      <c r="F664" s="126">
        <f t="shared" si="20"/>
        <v>0</v>
      </c>
      <c r="G664" s="126">
        <f t="shared" si="21"/>
        <v>0</v>
      </c>
      <c r="H664" s="127">
        <v>2130124</v>
      </c>
    </row>
    <row r="665" customFormat="1" customHeight="1" spans="1:8">
      <c r="A665" s="101"/>
      <c r="B665" s="130" t="s">
        <v>761</v>
      </c>
      <c r="C665" s="71"/>
      <c r="D665" s="71">
        <v>0</v>
      </c>
      <c r="E665" s="71">
        <v>0</v>
      </c>
      <c r="F665" s="126">
        <f t="shared" si="20"/>
        <v>0</v>
      </c>
      <c r="G665" s="126">
        <f t="shared" si="21"/>
        <v>0</v>
      </c>
      <c r="H665" s="127">
        <v>2130125</v>
      </c>
    </row>
    <row r="666" customFormat="1" customHeight="1" spans="1:8">
      <c r="A666" s="101"/>
      <c r="B666" s="130" t="s">
        <v>762</v>
      </c>
      <c r="C666" s="71">
        <v>263</v>
      </c>
      <c r="D666" s="71">
        <v>420</v>
      </c>
      <c r="E666" s="71">
        <v>470</v>
      </c>
      <c r="F666" s="126">
        <f t="shared" si="20"/>
        <v>1.78707224334601</v>
      </c>
      <c r="G666" s="126">
        <f t="shared" si="21"/>
        <v>1.11904761904762</v>
      </c>
      <c r="H666" s="127">
        <v>2130126</v>
      </c>
    </row>
    <row r="667" customFormat="1" customHeight="1" spans="1:8">
      <c r="A667" s="101"/>
      <c r="B667" s="130" t="s">
        <v>763</v>
      </c>
      <c r="C667" s="71">
        <v>1447</v>
      </c>
      <c r="D667" s="71">
        <v>686</v>
      </c>
      <c r="E667" s="71">
        <v>0</v>
      </c>
      <c r="F667" s="126">
        <f t="shared" si="20"/>
        <v>0</v>
      </c>
      <c r="G667" s="126">
        <f t="shared" si="21"/>
        <v>0</v>
      </c>
      <c r="H667" s="127">
        <v>2130135</v>
      </c>
    </row>
    <row r="668" customFormat="1" customHeight="1" spans="1:8">
      <c r="A668" s="101"/>
      <c r="B668" s="130" t="s">
        <v>764</v>
      </c>
      <c r="C668" s="71">
        <v>120</v>
      </c>
      <c r="D668" s="71">
        <v>200</v>
      </c>
      <c r="E668" s="71">
        <v>120</v>
      </c>
      <c r="F668" s="126">
        <f t="shared" si="20"/>
        <v>1</v>
      </c>
      <c r="G668" s="126">
        <f t="shared" si="21"/>
        <v>0.6</v>
      </c>
      <c r="H668" s="127">
        <v>2130142</v>
      </c>
    </row>
    <row r="669" customFormat="1" customHeight="1" spans="1:8">
      <c r="A669" s="101"/>
      <c r="B669" s="130" t="s">
        <v>765</v>
      </c>
      <c r="C669" s="71"/>
      <c r="D669" s="71">
        <v>0</v>
      </c>
      <c r="E669" s="71">
        <v>0</v>
      </c>
      <c r="F669" s="126">
        <f t="shared" si="20"/>
        <v>0</v>
      </c>
      <c r="G669" s="126">
        <f t="shared" si="21"/>
        <v>0</v>
      </c>
      <c r="H669" s="127">
        <v>2130148</v>
      </c>
    </row>
    <row r="670" customFormat="1" customHeight="1" spans="1:8">
      <c r="A670" s="101"/>
      <c r="B670" s="130" t="s">
        <v>766</v>
      </c>
      <c r="C670" s="71"/>
      <c r="D670" s="71">
        <v>0</v>
      </c>
      <c r="E670" s="71">
        <v>0</v>
      </c>
      <c r="F670" s="126">
        <f t="shared" si="20"/>
        <v>0</v>
      </c>
      <c r="G670" s="126">
        <f t="shared" si="21"/>
        <v>0</v>
      </c>
      <c r="H670" s="127">
        <v>2130152</v>
      </c>
    </row>
    <row r="671" customFormat="1" customHeight="1" spans="1:8">
      <c r="A671" s="101"/>
      <c r="B671" s="130" t="s">
        <v>767</v>
      </c>
      <c r="C671" s="71">
        <v>5612</v>
      </c>
      <c r="D671" s="71">
        <v>668</v>
      </c>
      <c r="E671" s="71">
        <v>801</v>
      </c>
      <c r="F671" s="126">
        <f t="shared" si="20"/>
        <v>0.142729864575909</v>
      </c>
      <c r="G671" s="126">
        <f t="shared" si="21"/>
        <v>1.19910179640719</v>
      </c>
      <c r="H671" s="127">
        <v>2130153</v>
      </c>
    </row>
    <row r="672" customFormat="1" customHeight="1" spans="1:8">
      <c r="A672" s="101"/>
      <c r="B672" s="130" t="s">
        <v>768</v>
      </c>
      <c r="C672" s="71">
        <v>46</v>
      </c>
      <c r="D672" s="71">
        <v>186</v>
      </c>
      <c r="E672" s="71">
        <v>30</v>
      </c>
      <c r="F672" s="126">
        <f t="shared" si="20"/>
        <v>0.652173913043478</v>
      </c>
      <c r="G672" s="126">
        <f t="shared" si="21"/>
        <v>0.161290322580645</v>
      </c>
      <c r="H672" s="127">
        <v>2130199</v>
      </c>
    </row>
    <row r="673" customFormat="1" customHeight="1" spans="1:8">
      <c r="A673" s="101"/>
      <c r="B673" s="130" t="s">
        <v>769</v>
      </c>
      <c r="C673" s="71">
        <v>6672</v>
      </c>
      <c r="D673" s="71">
        <v>5586</v>
      </c>
      <c r="E673" s="71">
        <v>6276</v>
      </c>
      <c r="F673" s="126">
        <f t="shared" si="20"/>
        <v>0.940647482014389</v>
      </c>
      <c r="G673" s="126">
        <f t="shared" si="21"/>
        <v>1.12352309344791</v>
      </c>
      <c r="H673" s="127">
        <v>21302</v>
      </c>
    </row>
    <row r="674" customFormat="1" customHeight="1" spans="1:8">
      <c r="A674" s="101"/>
      <c r="B674" s="130" t="s">
        <v>213</v>
      </c>
      <c r="C674" s="71">
        <v>345</v>
      </c>
      <c r="D674" s="71">
        <v>218</v>
      </c>
      <c r="E674" s="71">
        <v>348</v>
      </c>
      <c r="F674" s="126">
        <f t="shared" si="20"/>
        <v>1.00869565217391</v>
      </c>
      <c r="G674" s="126">
        <f t="shared" si="21"/>
        <v>1.59633027522936</v>
      </c>
      <c r="H674" s="127">
        <v>2130201</v>
      </c>
    </row>
    <row r="675" customFormat="1" customHeight="1" spans="1:8">
      <c r="A675" s="101"/>
      <c r="B675" s="130" t="s">
        <v>214</v>
      </c>
      <c r="C675" s="71"/>
      <c r="D675" s="71">
        <v>0</v>
      </c>
      <c r="E675" s="71">
        <v>0</v>
      </c>
      <c r="F675" s="126">
        <f t="shared" si="20"/>
        <v>0</v>
      </c>
      <c r="G675" s="126">
        <f t="shared" si="21"/>
        <v>0</v>
      </c>
      <c r="H675" s="127">
        <v>2130202</v>
      </c>
    </row>
    <row r="676" customFormat="1" customHeight="1" spans="1:8">
      <c r="A676" s="101"/>
      <c r="B676" s="130" t="s">
        <v>215</v>
      </c>
      <c r="C676" s="71"/>
      <c r="D676" s="71">
        <v>0</v>
      </c>
      <c r="E676" s="71">
        <v>0</v>
      </c>
      <c r="F676" s="126">
        <f t="shared" si="20"/>
        <v>0</v>
      </c>
      <c r="G676" s="126">
        <f t="shared" si="21"/>
        <v>0</v>
      </c>
      <c r="H676" s="127">
        <v>2130203</v>
      </c>
    </row>
    <row r="677" customFormat="1" customHeight="1" spans="1:8">
      <c r="A677" s="101"/>
      <c r="B677" s="130" t="s">
        <v>770</v>
      </c>
      <c r="C677" s="71">
        <v>1424</v>
      </c>
      <c r="D677" s="71">
        <v>1471</v>
      </c>
      <c r="E677" s="71">
        <v>1433</v>
      </c>
      <c r="F677" s="126">
        <f t="shared" si="20"/>
        <v>1.0063202247191</v>
      </c>
      <c r="G677" s="126">
        <f t="shared" si="21"/>
        <v>0.974167233174711</v>
      </c>
      <c r="H677" s="127">
        <v>2130204</v>
      </c>
    </row>
    <row r="678" customFormat="1" customHeight="1" spans="1:8">
      <c r="A678" s="101"/>
      <c r="B678" s="130" t="s">
        <v>771</v>
      </c>
      <c r="C678" s="71">
        <v>1544</v>
      </c>
      <c r="D678" s="71">
        <v>53</v>
      </c>
      <c r="E678" s="71">
        <v>243</v>
      </c>
      <c r="F678" s="126">
        <f t="shared" si="20"/>
        <v>0.157383419689119</v>
      </c>
      <c r="G678" s="126">
        <f t="shared" si="21"/>
        <v>4.58490566037736</v>
      </c>
      <c r="H678" s="127">
        <v>2130205</v>
      </c>
    </row>
    <row r="679" customFormat="1" customHeight="1" spans="1:8">
      <c r="A679" s="101"/>
      <c r="B679" s="130" t="s">
        <v>772</v>
      </c>
      <c r="C679" s="71"/>
      <c r="D679" s="71">
        <v>0</v>
      </c>
      <c r="E679" s="71">
        <v>0</v>
      </c>
      <c r="F679" s="126">
        <f t="shared" si="20"/>
        <v>0</v>
      </c>
      <c r="G679" s="126">
        <f t="shared" si="21"/>
        <v>0</v>
      </c>
      <c r="H679" s="127">
        <v>2130206</v>
      </c>
    </row>
    <row r="680" customFormat="1" customHeight="1" spans="1:8">
      <c r="A680" s="101"/>
      <c r="B680" s="130" t="s">
        <v>773</v>
      </c>
      <c r="C680" s="71">
        <v>703</v>
      </c>
      <c r="D680" s="71">
        <v>943</v>
      </c>
      <c r="E680" s="71">
        <v>1496</v>
      </c>
      <c r="F680" s="126">
        <f t="shared" si="20"/>
        <v>2.12802275960171</v>
      </c>
      <c r="G680" s="126">
        <f t="shared" si="21"/>
        <v>1.5864262990456</v>
      </c>
      <c r="H680" s="127">
        <v>2130207</v>
      </c>
    </row>
    <row r="681" customFormat="1" customHeight="1" spans="1:8">
      <c r="A681" s="101"/>
      <c r="B681" s="130" t="s">
        <v>774</v>
      </c>
      <c r="C681" s="71">
        <v>1757</v>
      </c>
      <c r="D681" s="71">
        <v>1400</v>
      </c>
      <c r="E681" s="71">
        <v>648</v>
      </c>
      <c r="F681" s="126">
        <f t="shared" si="20"/>
        <v>0.36881047239613</v>
      </c>
      <c r="G681" s="126">
        <f t="shared" si="21"/>
        <v>0.462857142857143</v>
      </c>
      <c r="H681" s="127">
        <v>2130209</v>
      </c>
    </row>
    <row r="682" customFormat="1" customHeight="1" spans="1:8">
      <c r="A682" s="101"/>
      <c r="B682" s="130" t="s">
        <v>775</v>
      </c>
      <c r="C682" s="71">
        <v>20</v>
      </c>
      <c r="D682" s="71">
        <v>0</v>
      </c>
      <c r="E682" s="71">
        <v>0</v>
      </c>
      <c r="F682" s="126">
        <f t="shared" si="20"/>
        <v>0</v>
      </c>
      <c r="G682" s="126">
        <f t="shared" si="21"/>
        <v>0</v>
      </c>
      <c r="H682" s="127">
        <v>2130211</v>
      </c>
    </row>
    <row r="683" customFormat="1" customHeight="1" spans="1:8">
      <c r="A683" s="101"/>
      <c r="B683" s="130" t="s">
        <v>776</v>
      </c>
      <c r="C683" s="71"/>
      <c r="D683" s="71">
        <v>0</v>
      </c>
      <c r="E683" s="71">
        <v>0</v>
      </c>
      <c r="F683" s="126">
        <f t="shared" si="20"/>
        <v>0</v>
      </c>
      <c r="G683" s="126">
        <f t="shared" si="21"/>
        <v>0</v>
      </c>
      <c r="H683" s="127">
        <v>2130212</v>
      </c>
    </row>
    <row r="684" customFormat="1" customHeight="1" spans="1:8">
      <c r="A684" s="101"/>
      <c r="B684" s="130" t="s">
        <v>777</v>
      </c>
      <c r="C684" s="71"/>
      <c r="D684" s="71">
        <v>0</v>
      </c>
      <c r="E684" s="71">
        <v>0</v>
      </c>
      <c r="F684" s="126">
        <f t="shared" si="20"/>
        <v>0</v>
      </c>
      <c r="G684" s="126">
        <f t="shared" si="21"/>
        <v>0</v>
      </c>
      <c r="H684" s="127">
        <v>2130213</v>
      </c>
    </row>
    <row r="685" customFormat="1" customHeight="1" spans="1:8">
      <c r="A685" s="101"/>
      <c r="B685" s="130" t="s">
        <v>778</v>
      </c>
      <c r="C685" s="71"/>
      <c r="D685" s="71">
        <v>0</v>
      </c>
      <c r="E685" s="71">
        <v>0</v>
      </c>
      <c r="F685" s="126">
        <f t="shared" si="20"/>
        <v>0</v>
      </c>
      <c r="G685" s="126">
        <f t="shared" si="21"/>
        <v>0</v>
      </c>
      <c r="H685" s="127">
        <v>2130217</v>
      </c>
    </row>
    <row r="686" customFormat="1" customHeight="1" spans="1:8">
      <c r="A686" s="101"/>
      <c r="B686" s="130" t="s">
        <v>779</v>
      </c>
      <c r="C686" s="71"/>
      <c r="D686" s="71">
        <v>0</v>
      </c>
      <c r="E686" s="71">
        <v>0</v>
      </c>
      <c r="F686" s="126">
        <f t="shared" si="20"/>
        <v>0</v>
      </c>
      <c r="G686" s="126">
        <f t="shared" si="21"/>
        <v>0</v>
      </c>
      <c r="H686" s="127">
        <v>2130220</v>
      </c>
    </row>
    <row r="687" customFormat="1" customHeight="1" spans="1:8">
      <c r="A687" s="101"/>
      <c r="B687" s="130" t="s">
        <v>780</v>
      </c>
      <c r="C687" s="71"/>
      <c r="D687" s="71">
        <v>0</v>
      </c>
      <c r="E687" s="71">
        <v>0</v>
      </c>
      <c r="F687" s="126">
        <f t="shared" si="20"/>
        <v>0</v>
      </c>
      <c r="G687" s="126">
        <f t="shared" si="21"/>
        <v>0</v>
      </c>
      <c r="H687" s="127">
        <v>2130221</v>
      </c>
    </row>
    <row r="688" customFormat="1" customHeight="1" spans="1:8">
      <c r="A688" s="101"/>
      <c r="B688" s="130" t="s">
        <v>781</v>
      </c>
      <c r="C688" s="71"/>
      <c r="D688" s="71">
        <v>0</v>
      </c>
      <c r="E688" s="71">
        <v>0</v>
      </c>
      <c r="F688" s="126">
        <f t="shared" si="20"/>
        <v>0</v>
      </c>
      <c r="G688" s="126">
        <f t="shared" si="21"/>
        <v>0</v>
      </c>
      <c r="H688" s="127">
        <v>2130223</v>
      </c>
    </row>
    <row r="689" customFormat="1" customHeight="1" spans="1:8">
      <c r="A689" s="101"/>
      <c r="B689" s="130" t="s">
        <v>782</v>
      </c>
      <c r="C689" s="71"/>
      <c r="D689" s="71">
        <v>0</v>
      </c>
      <c r="E689" s="71">
        <v>0</v>
      </c>
      <c r="F689" s="126">
        <f t="shared" si="20"/>
        <v>0</v>
      </c>
      <c r="G689" s="126">
        <f t="shared" si="21"/>
        <v>0</v>
      </c>
      <c r="H689" s="127">
        <v>2130226</v>
      </c>
    </row>
    <row r="690" customFormat="1" customHeight="1" spans="1:8">
      <c r="A690" s="101"/>
      <c r="B690" s="130" t="s">
        <v>783</v>
      </c>
      <c r="C690" s="71"/>
      <c r="D690" s="71">
        <v>0</v>
      </c>
      <c r="E690" s="71">
        <v>0</v>
      </c>
      <c r="F690" s="126">
        <f t="shared" si="20"/>
        <v>0</v>
      </c>
      <c r="G690" s="126">
        <f t="shared" si="21"/>
        <v>0</v>
      </c>
      <c r="H690" s="127">
        <v>2130227</v>
      </c>
    </row>
    <row r="691" customFormat="1" customHeight="1" spans="1:8">
      <c r="A691" s="101"/>
      <c r="B691" s="130" t="s">
        <v>784</v>
      </c>
      <c r="C691" s="71">
        <v>141</v>
      </c>
      <c r="D691" s="71">
        <v>158</v>
      </c>
      <c r="E691" s="71">
        <v>137</v>
      </c>
      <c r="F691" s="126">
        <f t="shared" si="20"/>
        <v>0.971631205673759</v>
      </c>
      <c r="G691" s="126">
        <f t="shared" si="21"/>
        <v>0.867088607594937</v>
      </c>
      <c r="H691" s="127">
        <v>2130234</v>
      </c>
    </row>
    <row r="692" customFormat="1" customHeight="1" spans="1:8">
      <c r="A692" s="101"/>
      <c r="B692" s="130" t="s">
        <v>785</v>
      </c>
      <c r="C692" s="71"/>
      <c r="D692" s="71">
        <v>0</v>
      </c>
      <c r="E692" s="71">
        <v>0</v>
      </c>
      <c r="F692" s="126">
        <f t="shared" si="20"/>
        <v>0</v>
      </c>
      <c r="G692" s="126">
        <f t="shared" si="21"/>
        <v>0</v>
      </c>
      <c r="H692" s="127">
        <v>2130236</v>
      </c>
    </row>
    <row r="693" customFormat="1" customHeight="1" spans="1:8">
      <c r="A693" s="101"/>
      <c r="B693" s="130" t="s">
        <v>754</v>
      </c>
      <c r="C693" s="71"/>
      <c r="D693" s="71">
        <v>0</v>
      </c>
      <c r="E693" s="71">
        <v>0</v>
      </c>
      <c r="F693" s="126">
        <f t="shared" si="20"/>
        <v>0</v>
      </c>
      <c r="G693" s="126">
        <f t="shared" si="21"/>
        <v>0</v>
      </c>
      <c r="H693" s="127">
        <v>2130237</v>
      </c>
    </row>
    <row r="694" customFormat="1" customHeight="1" spans="1:8">
      <c r="A694" s="101"/>
      <c r="B694" s="130" t="s">
        <v>786</v>
      </c>
      <c r="C694" s="71">
        <v>738</v>
      </c>
      <c r="D694" s="71">
        <v>1343</v>
      </c>
      <c r="E694" s="71">
        <v>1971</v>
      </c>
      <c r="F694" s="126">
        <f t="shared" si="20"/>
        <v>2.67073170731707</v>
      </c>
      <c r="G694" s="126">
        <f t="shared" si="21"/>
        <v>1.46760982874162</v>
      </c>
      <c r="H694" s="127">
        <v>2130299</v>
      </c>
    </row>
    <row r="695" customFormat="1" customHeight="1" spans="1:8">
      <c r="A695" s="101"/>
      <c r="B695" s="130" t="s">
        <v>787</v>
      </c>
      <c r="C695" s="71">
        <v>9765</v>
      </c>
      <c r="D695" s="71">
        <v>4474</v>
      </c>
      <c r="E695" s="71">
        <v>4337</v>
      </c>
      <c r="F695" s="126">
        <f t="shared" si="20"/>
        <v>0.444137224782386</v>
      </c>
      <c r="G695" s="126">
        <f t="shared" si="21"/>
        <v>0.969378632096558</v>
      </c>
      <c r="H695" s="127">
        <v>21303</v>
      </c>
    </row>
    <row r="696" customFormat="1" customHeight="1" spans="1:8">
      <c r="A696" s="101"/>
      <c r="B696" s="130" t="s">
        <v>213</v>
      </c>
      <c r="C696" s="71">
        <v>137</v>
      </c>
      <c r="D696" s="71">
        <v>157</v>
      </c>
      <c r="E696" s="71">
        <v>135</v>
      </c>
      <c r="F696" s="126">
        <f t="shared" si="20"/>
        <v>0.985401459854015</v>
      </c>
      <c r="G696" s="126">
        <f t="shared" si="21"/>
        <v>0.859872611464968</v>
      </c>
      <c r="H696" s="127">
        <v>2130301</v>
      </c>
    </row>
    <row r="697" customFormat="1" customHeight="1" spans="1:8">
      <c r="A697" s="101"/>
      <c r="B697" s="130" t="s">
        <v>214</v>
      </c>
      <c r="C697" s="71"/>
      <c r="D697" s="71">
        <v>0</v>
      </c>
      <c r="E697" s="71">
        <v>0</v>
      </c>
      <c r="F697" s="126">
        <f t="shared" si="20"/>
        <v>0</v>
      </c>
      <c r="G697" s="126">
        <f t="shared" si="21"/>
        <v>0</v>
      </c>
      <c r="H697" s="127">
        <v>2130302</v>
      </c>
    </row>
    <row r="698" customFormat="1" customHeight="1" spans="1:8">
      <c r="A698" s="101"/>
      <c r="B698" s="130" t="s">
        <v>215</v>
      </c>
      <c r="C698" s="71"/>
      <c r="D698" s="71">
        <v>0</v>
      </c>
      <c r="E698" s="71">
        <v>0</v>
      </c>
      <c r="F698" s="126">
        <f t="shared" si="20"/>
        <v>0</v>
      </c>
      <c r="G698" s="126">
        <f t="shared" si="21"/>
        <v>0</v>
      </c>
      <c r="H698" s="127">
        <v>2130303</v>
      </c>
    </row>
    <row r="699" customFormat="1" customHeight="1" spans="1:8">
      <c r="A699" s="101"/>
      <c r="B699" s="130" t="s">
        <v>788</v>
      </c>
      <c r="C699" s="71">
        <v>1296</v>
      </c>
      <c r="D699" s="71">
        <v>1297</v>
      </c>
      <c r="E699" s="71">
        <v>1307</v>
      </c>
      <c r="F699" s="126">
        <f t="shared" si="20"/>
        <v>1.00848765432099</v>
      </c>
      <c r="G699" s="126">
        <f t="shared" si="21"/>
        <v>1.0077101002313</v>
      </c>
      <c r="H699" s="127">
        <v>2130304</v>
      </c>
    </row>
    <row r="700" customFormat="1" customHeight="1" spans="1:8">
      <c r="A700" s="101"/>
      <c r="B700" s="130" t="s">
        <v>789</v>
      </c>
      <c r="C700" s="71">
        <v>2825</v>
      </c>
      <c r="D700" s="71">
        <v>1220</v>
      </c>
      <c r="E700" s="71">
        <v>2039</v>
      </c>
      <c r="F700" s="126">
        <f t="shared" si="20"/>
        <v>0.721769911504425</v>
      </c>
      <c r="G700" s="126">
        <f t="shared" si="21"/>
        <v>1.67131147540984</v>
      </c>
      <c r="H700" s="127">
        <v>2130305</v>
      </c>
    </row>
    <row r="701" customFormat="1" customHeight="1" spans="1:8">
      <c r="A701" s="101"/>
      <c r="B701" s="130" t="s">
        <v>790</v>
      </c>
      <c r="C701" s="71">
        <v>5</v>
      </c>
      <c r="D701" s="71">
        <v>0</v>
      </c>
      <c r="E701" s="71">
        <v>5</v>
      </c>
      <c r="F701" s="126">
        <f t="shared" si="20"/>
        <v>1</v>
      </c>
      <c r="G701" s="126">
        <f t="shared" si="21"/>
        <v>0</v>
      </c>
      <c r="H701" s="127">
        <v>2130306</v>
      </c>
    </row>
    <row r="702" customFormat="1" customHeight="1" spans="1:8">
      <c r="A702" s="101"/>
      <c r="B702" s="130" t="s">
        <v>791</v>
      </c>
      <c r="C702" s="71"/>
      <c r="D702" s="71">
        <v>0</v>
      </c>
      <c r="E702" s="71">
        <v>0</v>
      </c>
      <c r="F702" s="126">
        <f t="shared" si="20"/>
        <v>0</v>
      </c>
      <c r="G702" s="126">
        <f t="shared" si="21"/>
        <v>0</v>
      </c>
      <c r="H702" s="127">
        <v>2130307</v>
      </c>
    </row>
    <row r="703" customFormat="1" customHeight="1" spans="1:8">
      <c r="A703" s="101"/>
      <c r="B703" s="130" t="s">
        <v>792</v>
      </c>
      <c r="C703" s="71"/>
      <c r="D703" s="71">
        <v>0</v>
      </c>
      <c r="E703" s="71">
        <v>0</v>
      </c>
      <c r="F703" s="126">
        <f t="shared" si="20"/>
        <v>0</v>
      </c>
      <c r="G703" s="126">
        <f t="shared" si="21"/>
        <v>0</v>
      </c>
      <c r="H703" s="127">
        <v>2130308</v>
      </c>
    </row>
    <row r="704" customFormat="1" customHeight="1" spans="1:8">
      <c r="A704" s="101"/>
      <c r="B704" s="130" t="s">
        <v>793</v>
      </c>
      <c r="C704" s="71">
        <v>7</v>
      </c>
      <c r="D704" s="71">
        <v>7</v>
      </c>
      <c r="E704" s="71">
        <v>7</v>
      </c>
      <c r="F704" s="126">
        <f t="shared" si="20"/>
        <v>1</v>
      </c>
      <c r="G704" s="126">
        <f t="shared" si="21"/>
        <v>1</v>
      </c>
      <c r="H704" s="127">
        <v>2130309</v>
      </c>
    </row>
    <row r="705" customFormat="1" customHeight="1" spans="1:8">
      <c r="A705" s="101"/>
      <c r="B705" s="130" t="s">
        <v>794</v>
      </c>
      <c r="C705" s="71">
        <v>5</v>
      </c>
      <c r="D705" s="71">
        <v>0</v>
      </c>
      <c r="E705" s="71">
        <v>5</v>
      </c>
      <c r="F705" s="126">
        <f t="shared" si="20"/>
        <v>1</v>
      </c>
      <c r="G705" s="126">
        <f t="shared" si="21"/>
        <v>0</v>
      </c>
      <c r="H705" s="127">
        <v>2130310</v>
      </c>
    </row>
    <row r="706" customFormat="1" customHeight="1" spans="1:8">
      <c r="A706" s="101"/>
      <c r="B706" s="130" t="s">
        <v>795</v>
      </c>
      <c r="C706" s="71">
        <v>40</v>
      </c>
      <c r="D706" s="71">
        <v>0</v>
      </c>
      <c r="E706" s="71">
        <v>17</v>
      </c>
      <c r="F706" s="126">
        <f t="shared" si="20"/>
        <v>0.425</v>
      </c>
      <c r="G706" s="126">
        <f t="shared" si="21"/>
        <v>0</v>
      </c>
      <c r="H706" s="127">
        <v>2130311</v>
      </c>
    </row>
    <row r="707" customFormat="1" customHeight="1" spans="1:8">
      <c r="A707" s="101"/>
      <c r="B707" s="130" t="s">
        <v>796</v>
      </c>
      <c r="C707" s="71"/>
      <c r="D707" s="71">
        <v>0</v>
      </c>
      <c r="E707" s="71">
        <v>0</v>
      </c>
      <c r="F707" s="126">
        <f t="shared" si="20"/>
        <v>0</v>
      </c>
      <c r="G707" s="126">
        <f t="shared" si="21"/>
        <v>0</v>
      </c>
      <c r="H707" s="127">
        <v>2130312</v>
      </c>
    </row>
    <row r="708" customFormat="1" customHeight="1" spans="1:8">
      <c r="A708" s="101"/>
      <c r="B708" s="130" t="s">
        <v>797</v>
      </c>
      <c r="C708" s="71"/>
      <c r="D708" s="71">
        <v>0</v>
      </c>
      <c r="E708" s="71">
        <v>0</v>
      </c>
      <c r="F708" s="126">
        <f t="shared" si="20"/>
        <v>0</v>
      </c>
      <c r="G708" s="126">
        <f t="shared" si="21"/>
        <v>0</v>
      </c>
      <c r="H708" s="127">
        <v>2130313</v>
      </c>
    </row>
    <row r="709" customFormat="1" customHeight="1" spans="1:8">
      <c r="A709" s="101"/>
      <c r="B709" s="130" t="s">
        <v>798</v>
      </c>
      <c r="C709" s="71">
        <v>5</v>
      </c>
      <c r="D709" s="71">
        <v>5</v>
      </c>
      <c r="E709" s="71">
        <v>55</v>
      </c>
      <c r="F709" s="126">
        <f t="shared" si="20"/>
        <v>11</v>
      </c>
      <c r="G709" s="126">
        <f t="shared" si="21"/>
        <v>11</v>
      </c>
      <c r="H709" s="127">
        <v>2130314</v>
      </c>
    </row>
    <row r="710" customFormat="1" customHeight="1" spans="1:8">
      <c r="A710" s="101"/>
      <c r="B710" s="130" t="s">
        <v>799</v>
      </c>
      <c r="C710" s="71">
        <v>75</v>
      </c>
      <c r="D710" s="71">
        <v>75</v>
      </c>
      <c r="E710" s="71">
        <v>135</v>
      </c>
      <c r="F710" s="126">
        <f t="shared" si="20"/>
        <v>1.8</v>
      </c>
      <c r="G710" s="126">
        <f t="shared" si="21"/>
        <v>1.8</v>
      </c>
      <c r="H710" s="127">
        <v>2130315</v>
      </c>
    </row>
    <row r="711" customFormat="1" customHeight="1" spans="1:8">
      <c r="A711" s="101"/>
      <c r="B711" s="130" t="s">
        <v>800</v>
      </c>
      <c r="C711" s="71">
        <v>254</v>
      </c>
      <c r="D711" s="71">
        <v>72</v>
      </c>
      <c r="E711" s="71">
        <v>92</v>
      </c>
      <c r="F711" s="126">
        <f t="shared" si="20"/>
        <v>0.362204724409449</v>
      </c>
      <c r="G711" s="126">
        <f t="shared" si="21"/>
        <v>1.27777777777778</v>
      </c>
      <c r="H711" s="127">
        <v>2130316</v>
      </c>
    </row>
    <row r="712" customFormat="1" customHeight="1" spans="1:8">
      <c r="A712" s="101"/>
      <c r="B712" s="130" t="s">
        <v>801</v>
      </c>
      <c r="C712" s="71"/>
      <c r="D712" s="71">
        <v>0</v>
      </c>
      <c r="E712" s="71">
        <v>0</v>
      </c>
      <c r="F712" s="126">
        <f t="shared" si="20"/>
        <v>0</v>
      </c>
      <c r="G712" s="126">
        <f t="shared" si="21"/>
        <v>0</v>
      </c>
      <c r="H712" s="127">
        <v>2130317</v>
      </c>
    </row>
    <row r="713" customFormat="1" customHeight="1" spans="1:8">
      <c r="A713" s="101"/>
      <c r="B713" s="130" t="s">
        <v>802</v>
      </c>
      <c r="C713" s="71"/>
      <c r="D713" s="71">
        <v>0</v>
      </c>
      <c r="E713" s="71">
        <v>0</v>
      </c>
      <c r="F713" s="126">
        <f t="shared" si="20"/>
        <v>0</v>
      </c>
      <c r="G713" s="126">
        <f t="shared" si="21"/>
        <v>0</v>
      </c>
      <c r="H713" s="127">
        <v>2130318</v>
      </c>
    </row>
    <row r="714" customFormat="1" customHeight="1" spans="1:8">
      <c r="A714" s="101"/>
      <c r="B714" s="130" t="s">
        <v>803</v>
      </c>
      <c r="C714" s="71">
        <v>4694</v>
      </c>
      <c r="D714" s="71">
        <v>938</v>
      </c>
      <c r="E714" s="71">
        <v>459</v>
      </c>
      <c r="F714" s="126">
        <f t="shared" si="20"/>
        <v>0.0977844056242011</v>
      </c>
      <c r="G714" s="126">
        <f t="shared" si="21"/>
        <v>0.489339019189765</v>
      </c>
      <c r="H714" s="127">
        <v>2130319</v>
      </c>
    </row>
    <row r="715" customFormat="1" customHeight="1" spans="1:8">
      <c r="A715" s="101"/>
      <c r="B715" s="130" t="s">
        <v>804</v>
      </c>
      <c r="C715" s="71">
        <v>170</v>
      </c>
      <c r="D715" s="71">
        <v>124</v>
      </c>
      <c r="E715" s="71">
        <v>5</v>
      </c>
      <c r="F715" s="126">
        <f t="shared" si="20"/>
        <v>0.0294117647058824</v>
      </c>
      <c r="G715" s="126">
        <f t="shared" si="21"/>
        <v>0.0403225806451613</v>
      </c>
      <c r="H715" s="127">
        <v>2130321</v>
      </c>
    </row>
    <row r="716" customFormat="1" customHeight="1" spans="1:8">
      <c r="A716" s="101"/>
      <c r="B716" s="130" t="s">
        <v>805</v>
      </c>
      <c r="C716" s="71"/>
      <c r="D716" s="71">
        <v>0</v>
      </c>
      <c r="E716" s="71">
        <v>0</v>
      </c>
      <c r="F716" s="126">
        <f t="shared" si="20"/>
        <v>0</v>
      </c>
      <c r="G716" s="126">
        <f t="shared" si="21"/>
        <v>0</v>
      </c>
      <c r="H716" s="127">
        <v>2130322</v>
      </c>
    </row>
    <row r="717" customFormat="1" customHeight="1" spans="1:8">
      <c r="A717" s="101"/>
      <c r="B717" s="130" t="s">
        <v>781</v>
      </c>
      <c r="C717" s="71">
        <v>27</v>
      </c>
      <c r="D717" s="71">
        <v>27</v>
      </c>
      <c r="E717" s="71">
        <v>0</v>
      </c>
      <c r="F717" s="126">
        <f t="shared" si="20"/>
        <v>0</v>
      </c>
      <c r="G717" s="126">
        <f t="shared" si="21"/>
        <v>0</v>
      </c>
      <c r="H717" s="127">
        <v>2130333</v>
      </c>
    </row>
    <row r="718" customFormat="1" customHeight="1" spans="1:8">
      <c r="A718" s="101"/>
      <c r="B718" s="130" t="s">
        <v>806</v>
      </c>
      <c r="C718" s="71"/>
      <c r="D718" s="71">
        <v>0</v>
      </c>
      <c r="E718" s="71">
        <v>0</v>
      </c>
      <c r="F718" s="126">
        <f t="shared" si="20"/>
        <v>0</v>
      </c>
      <c r="G718" s="126">
        <f t="shared" si="21"/>
        <v>0</v>
      </c>
      <c r="H718" s="127">
        <v>2130334</v>
      </c>
    </row>
    <row r="719" customFormat="1" customHeight="1" spans="1:8">
      <c r="A719" s="101"/>
      <c r="B719" s="130" t="s">
        <v>807</v>
      </c>
      <c r="C719" s="71">
        <v>30</v>
      </c>
      <c r="D719" s="71">
        <v>80</v>
      </c>
      <c r="E719" s="71">
        <v>18</v>
      </c>
      <c r="F719" s="126">
        <f t="shared" si="20"/>
        <v>0.6</v>
      </c>
      <c r="G719" s="126">
        <f t="shared" si="21"/>
        <v>0.225</v>
      </c>
      <c r="H719" s="127">
        <v>2130335</v>
      </c>
    </row>
    <row r="720" customFormat="1" customHeight="1" spans="1:8">
      <c r="A720" s="101"/>
      <c r="B720" s="130" t="s">
        <v>808</v>
      </c>
      <c r="C720" s="71"/>
      <c r="D720" s="71">
        <v>0</v>
      </c>
      <c r="E720" s="71">
        <v>0</v>
      </c>
      <c r="F720" s="126">
        <f t="shared" si="20"/>
        <v>0</v>
      </c>
      <c r="G720" s="126">
        <f t="shared" si="21"/>
        <v>0</v>
      </c>
      <c r="H720" s="127">
        <v>2130336</v>
      </c>
    </row>
    <row r="721" customFormat="1" customHeight="1" spans="1:8">
      <c r="A721" s="101"/>
      <c r="B721" s="130" t="s">
        <v>809</v>
      </c>
      <c r="C721" s="71"/>
      <c r="D721" s="71">
        <v>0</v>
      </c>
      <c r="E721" s="71">
        <v>0</v>
      </c>
      <c r="F721" s="126">
        <f t="shared" si="20"/>
        <v>0</v>
      </c>
      <c r="G721" s="126">
        <f t="shared" si="21"/>
        <v>0</v>
      </c>
      <c r="H721" s="127">
        <v>2130337</v>
      </c>
    </row>
    <row r="722" customFormat="1" customHeight="1" spans="1:8">
      <c r="A722" s="101"/>
      <c r="B722" s="130" t="s">
        <v>810</v>
      </c>
      <c r="C722" s="71">
        <v>195</v>
      </c>
      <c r="D722" s="71">
        <v>472</v>
      </c>
      <c r="E722" s="71">
        <v>58</v>
      </c>
      <c r="F722" s="126">
        <f t="shared" si="20"/>
        <v>0.297435897435897</v>
      </c>
      <c r="G722" s="126">
        <f t="shared" si="21"/>
        <v>0.122881355932203</v>
      </c>
      <c r="H722" s="127">
        <v>2130399</v>
      </c>
    </row>
    <row r="723" customFormat="1" customHeight="1" spans="1:8">
      <c r="A723" s="101"/>
      <c r="B723" s="130" t="s">
        <v>811</v>
      </c>
      <c r="C723" s="71">
        <v>11140</v>
      </c>
      <c r="D723" s="71">
        <v>11401</v>
      </c>
      <c r="E723" s="71">
        <v>17924</v>
      </c>
      <c r="F723" s="126">
        <f t="shared" si="20"/>
        <v>1.60897666068223</v>
      </c>
      <c r="G723" s="126">
        <f t="shared" si="21"/>
        <v>1.57214279449171</v>
      </c>
      <c r="H723" s="127">
        <v>21305</v>
      </c>
    </row>
    <row r="724" customFormat="1" customHeight="1" spans="1:8">
      <c r="A724" s="101"/>
      <c r="B724" s="130" t="s">
        <v>213</v>
      </c>
      <c r="C724" s="71">
        <v>146</v>
      </c>
      <c r="D724" s="71">
        <v>144</v>
      </c>
      <c r="E724" s="71">
        <v>148</v>
      </c>
      <c r="F724" s="126">
        <f t="shared" ref="F724:F787" si="22">IF(C724=0,0,E724/C724)</f>
        <v>1.01369863013699</v>
      </c>
      <c r="G724" s="126">
        <f t="shared" ref="G724:G787" si="23">IF(D724=0,0,E724/D724)</f>
        <v>1.02777777777778</v>
      </c>
      <c r="H724" s="127">
        <v>2130501</v>
      </c>
    </row>
    <row r="725" customFormat="1" customHeight="1" spans="1:8">
      <c r="A725" s="101"/>
      <c r="B725" s="130" t="s">
        <v>214</v>
      </c>
      <c r="C725" s="71"/>
      <c r="D725" s="71">
        <v>0</v>
      </c>
      <c r="E725" s="71">
        <v>0</v>
      </c>
      <c r="F725" s="126">
        <f t="shared" si="22"/>
        <v>0</v>
      </c>
      <c r="G725" s="126">
        <f t="shared" si="23"/>
        <v>0</v>
      </c>
      <c r="H725" s="127">
        <v>2130502</v>
      </c>
    </row>
    <row r="726" customFormat="1" customHeight="1" spans="1:8">
      <c r="A726" s="101"/>
      <c r="B726" s="130" t="s">
        <v>215</v>
      </c>
      <c r="C726" s="71"/>
      <c r="D726" s="71">
        <v>0</v>
      </c>
      <c r="E726" s="71">
        <v>0</v>
      </c>
      <c r="F726" s="126">
        <f t="shared" si="22"/>
        <v>0</v>
      </c>
      <c r="G726" s="126">
        <f t="shared" si="23"/>
        <v>0</v>
      </c>
      <c r="H726" s="127">
        <v>2130503</v>
      </c>
    </row>
    <row r="727" customFormat="1" customHeight="1" spans="1:8">
      <c r="A727" s="101"/>
      <c r="B727" s="130" t="s">
        <v>812</v>
      </c>
      <c r="C727" s="71">
        <v>4189</v>
      </c>
      <c r="D727" s="71">
        <v>2355</v>
      </c>
      <c r="E727" s="71">
        <v>3144</v>
      </c>
      <c r="F727" s="126">
        <f t="shared" si="22"/>
        <v>0.750537121031272</v>
      </c>
      <c r="G727" s="126">
        <f t="shared" si="23"/>
        <v>1.33503184713376</v>
      </c>
      <c r="H727" s="127">
        <v>2130504</v>
      </c>
    </row>
    <row r="728" customFormat="1" customHeight="1" spans="1:8">
      <c r="A728" s="101"/>
      <c r="B728" s="130" t="s">
        <v>813</v>
      </c>
      <c r="C728" s="71">
        <v>3167</v>
      </c>
      <c r="D728" s="71">
        <v>3057</v>
      </c>
      <c r="E728" s="71">
        <v>11135</v>
      </c>
      <c r="F728" s="126">
        <f t="shared" si="22"/>
        <v>3.51594568992738</v>
      </c>
      <c r="G728" s="126">
        <f t="shared" si="23"/>
        <v>3.64245992803402</v>
      </c>
      <c r="H728" s="127">
        <v>2130505</v>
      </c>
    </row>
    <row r="729" customFormat="1" customHeight="1" spans="1:8">
      <c r="A729" s="101"/>
      <c r="B729" s="130" t="s">
        <v>814</v>
      </c>
      <c r="C729" s="71">
        <v>200</v>
      </c>
      <c r="D729" s="71">
        <v>0</v>
      </c>
      <c r="E729" s="71">
        <v>73</v>
      </c>
      <c r="F729" s="126">
        <f t="shared" si="22"/>
        <v>0.365</v>
      </c>
      <c r="G729" s="126">
        <f t="shared" si="23"/>
        <v>0</v>
      </c>
      <c r="H729" s="127">
        <v>2130506</v>
      </c>
    </row>
    <row r="730" customFormat="1" customHeight="1" spans="1:8">
      <c r="A730" s="101"/>
      <c r="B730" s="130" t="s">
        <v>815</v>
      </c>
      <c r="C730" s="71"/>
      <c r="D730" s="71">
        <v>0</v>
      </c>
      <c r="E730" s="71">
        <v>0</v>
      </c>
      <c r="F730" s="126">
        <f t="shared" si="22"/>
        <v>0</v>
      </c>
      <c r="G730" s="126">
        <f t="shared" si="23"/>
        <v>0</v>
      </c>
      <c r="H730" s="127">
        <v>2130507</v>
      </c>
    </row>
    <row r="731" customFormat="1" customHeight="1" spans="1:8">
      <c r="A731" s="101"/>
      <c r="B731" s="130" t="s">
        <v>816</v>
      </c>
      <c r="C731" s="71"/>
      <c r="D731" s="71">
        <v>0</v>
      </c>
      <c r="E731" s="71">
        <v>0</v>
      </c>
      <c r="F731" s="126">
        <f t="shared" si="22"/>
        <v>0</v>
      </c>
      <c r="G731" s="126">
        <f t="shared" si="23"/>
        <v>0</v>
      </c>
      <c r="H731" s="127">
        <v>2130508</v>
      </c>
    </row>
    <row r="732" customFormat="1" customHeight="1" spans="1:8">
      <c r="A732" s="101"/>
      <c r="B732" s="130" t="s">
        <v>222</v>
      </c>
      <c r="C732" s="71">
        <v>101</v>
      </c>
      <c r="D732" s="71">
        <v>102</v>
      </c>
      <c r="E732" s="71">
        <v>103</v>
      </c>
      <c r="F732" s="126">
        <f t="shared" si="22"/>
        <v>1.01980198019802</v>
      </c>
      <c r="G732" s="126">
        <f t="shared" si="23"/>
        <v>1.00980392156863</v>
      </c>
      <c r="H732" s="127">
        <v>2130550</v>
      </c>
    </row>
    <row r="733" customFormat="1" customHeight="1" spans="1:8">
      <c r="A733" s="101"/>
      <c r="B733" s="130" t="s">
        <v>817</v>
      </c>
      <c r="C733" s="71">
        <v>3337</v>
      </c>
      <c r="D733" s="71">
        <v>5743</v>
      </c>
      <c r="E733" s="71">
        <v>3321</v>
      </c>
      <c r="F733" s="126">
        <f t="shared" si="22"/>
        <v>0.995205274198382</v>
      </c>
      <c r="G733" s="126">
        <f t="shared" si="23"/>
        <v>0.57826919728365</v>
      </c>
      <c r="H733" s="127">
        <v>2130599</v>
      </c>
    </row>
    <row r="734" customFormat="1" customHeight="1" spans="1:8">
      <c r="A734" s="101"/>
      <c r="B734" s="130" t="s">
        <v>818</v>
      </c>
      <c r="C734" s="71">
        <v>0</v>
      </c>
      <c r="D734" s="71">
        <v>0</v>
      </c>
      <c r="E734" s="71">
        <v>0</v>
      </c>
      <c r="F734" s="126">
        <f t="shared" si="22"/>
        <v>0</v>
      </c>
      <c r="G734" s="126">
        <f t="shared" si="23"/>
        <v>0</v>
      </c>
      <c r="H734" s="127">
        <v>21307</v>
      </c>
    </row>
    <row r="735" customFormat="1" customHeight="1" spans="1:8">
      <c r="A735" s="101"/>
      <c r="B735" s="130" t="s">
        <v>819</v>
      </c>
      <c r="C735" s="71">
        <v>0</v>
      </c>
      <c r="D735" s="71">
        <v>0</v>
      </c>
      <c r="E735" s="71">
        <v>0</v>
      </c>
      <c r="F735" s="126">
        <f t="shared" si="22"/>
        <v>0</v>
      </c>
      <c r="G735" s="126">
        <f t="shared" si="23"/>
        <v>0</v>
      </c>
      <c r="H735" s="127">
        <v>2130701</v>
      </c>
    </row>
    <row r="736" customFormat="1" customHeight="1" spans="1:8">
      <c r="A736" s="101"/>
      <c r="B736" s="130" t="s">
        <v>820</v>
      </c>
      <c r="C736" s="71">
        <v>0</v>
      </c>
      <c r="D736" s="71">
        <v>0</v>
      </c>
      <c r="E736" s="71">
        <v>0</v>
      </c>
      <c r="F736" s="126">
        <f t="shared" si="22"/>
        <v>0</v>
      </c>
      <c r="G736" s="126">
        <f t="shared" si="23"/>
        <v>0</v>
      </c>
      <c r="H736" s="127">
        <v>2130704</v>
      </c>
    </row>
    <row r="737" customFormat="1" customHeight="1" spans="1:8">
      <c r="A737" s="101"/>
      <c r="B737" s="130" t="s">
        <v>821</v>
      </c>
      <c r="C737" s="71">
        <v>0</v>
      </c>
      <c r="D737" s="71">
        <v>0</v>
      </c>
      <c r="E737" s="71">
        <v>0</v>
      </c>
      <c r="F737" s="126">
        <f t="shared" si="22"/>
        <v>0</v>
      </c>
      <c r="G737" s="126">
        <f t="shared" si="23"/>
        <v>0</v>
      </c>
      <c r="H737" s="127">
        <v>2130705</v>
      </c>
    </row>
    <row r="738" customFormat="1" customHeight="1" spans="1:8">
      <c r="A738" s="101"/>
      <c r="B738" s="130" t="s">
        <v>822</v>
      </c>
      <c r="C738" s="71">
        <v>0</v>
      </c>
      <c r="D738" s="71">
        <v>0</v>
      </c>
      <c r="E738" s="71">
        <v>0</v>
      </c>
      <c r="F738" s="126">
        <f t="shared" si="22"/>
        <v>0</v>
      </c>
      <c r="G738" s="126">
        <f t="shared" si="23"/>
        <v>0</v>
      </c>
      <c r="H738" s="127">
        <v>2130706</v>
      </c>
    </row>
    <row r="739" customFormat="1" customHeight="1" spans="1:8">
      <c r="A739" s="101"/>
      <c r="B739" s="130" t="s">
        <v>823</v>
      </c>
      <c r="C739" s="71">
        <v>0</v>
      </c>
      <c r="D739" s="71">
        <v>0</v>
      </c>
      <c r="E739" s="71">
        <v>0</v>
      </c>
      <c r="F739" s="126">
        <f t="shared" si="22"/>
        <v>0</v>
      </c>
      <c r="G739" s="126">
        <f t="shared" si="23"/>
        <v>0</v>
      </c>
      <c r="H739" s="127">
        <v>2130707</v>
      </c>
    </row>
    <row r="740" customFormat="1" customHeight="1" spans="1:8">
      <c r="A740" s="101"/>
      <c r="B740" s="130" t="s">
        <v>824</v>
      </c>
      <c r="C740" s="71">
        <v>0</v>
      </c>
      <c r="D740" s="71">
        <v>0</v>
      </c>
      <c r="E740" s="71">
        <v>0</v>
      </c>
      <c r="F740" s="126">
        <f t="shared" si="22"/>
        <v>0</v>
      </c>
      <c r="G740" s="126">
        <f t="shared" si="23"/>
        <v>0</v>
      </c>
      <c r="H740" s="127">
        <v>2130799</v>
      </c>
    </row>
    <row r="741" customFormat="1" customHeight="1" spans="1:8">
      <c r="A741" s="101"/>
      <c r="B741" s="130" t="s">
        <v>825</v>
      </c>
      <c r="C741" s="71">
        <v>2806</v>
      </c>
      <c r="D741" s="71">
        <v>2669</v>
      </c>
      <c r="E741" s="71">
        <v>2428</v>
      </c>
      <c r="F741" s="126">
        <f t="shared" si="22"/>
        <v>0.865288667141839</v>
      </c>
      <c r="G741" s="126">
        <f t="shared" si="23"/>
        <v>0.909704008992132</v>
      </c>
      <c r="H741" s="127">
        <v>21308</v>
      </c>
    </row>
    <row r="742" customFormat="1" customHeight="1" spans="1:8">
      <c r="A742" s="101"/>
      <c r="B742" s="130" t="s">
        <v>826</v>
      </c>
      <c r="C742" s="71"/>
      <c r="D742" s="71">
        <v>0</v>
      </c>
      <c r="E742" s="71">
        <v>0</v>
      </c>
      <c r="F742" s="126">
        <f t="shared" si="22"/>
        <v>0</v>
      </c>
      <c r="G742" s="126">
        <f t="shared" si="23"/>
        <v>0</v>
      </c>
      <c r="H742" s="127">
        <v>2130801</v>
      </c>
    </row>
    <row r="743" customFormat="1" customHeight="1" spans="1:8">
      <c r="A743" s="101"/>
      <c r="B743" s="130" t="s">
        <v>827</v>
      </c>
      <c r="C743" s="71">
        <v>919</v>
      </c>
      <c r="D743" s="71">
        <v>823</v>
      </c>
      <c r="E743" s="71">
        <v>529</v>
      </c>
      <c r="F743" s="126">
        <f t="shared" si="22"/>
        <v>0.575625680087051</v>
      </c>
      <c r="G743" s="126">
        <f t="shared" si="23"/>
        <v>0.64277035236938</v>
      </c>
      <c r="H743" s="127">
        <v>2130803</v>
      </c>
    </row>
    <row r="744" customFormat="1" customHeight="1" spans="1:8">
      <c r="A744" s="101"/>
      <c r="B744" s="130" t="s">
        <v>828</v>
      </c>
      <c r="C744" s="71">
        <v>1887</v>
      </c>
      <c r="D744" s="71">
        <v>1813</v>
      </c>
      <c r="E744" s="71">
        <v>1889</v>
      </c>
      <c r="F744" s="126">
        <f t="shared" si="22"/>
        <v>1.00105988341282</v>
      </c>
      <c r="G744" s="126">
        <f t="shared" si="23"/>
        <v>1.0419194704909</v>
      </c>
      <c r="H744" s="127">
        <v>2130804</v>
      </c>
    </row>
    <row r="745" customFormat="1" customHeight="1" spans="1:8">
      <c r="A745" s="101"/>
      <c r="B745" s="130" t="s">
        <v>829</v>
      </c>
      <c r="C745" s="71"/>
      <c r="D745" s="71">
        <v>0</v>
      </c>
      <c r="E745" s="71">
        <v>0</v>
      </c>
      <c r="F745" s="126">
        <f t="shared" si="22"/>
        <v>0</v>
      </c>
      <c r="G745" s="126">
        <f t="shared" si="23"/>
        <v>0</v>
      </c>
      <c r="H745" s="127">
        <v>2130805</v>
      </c>
    </row>
    <row r="746" customFormat="1" customHeight="1" spans="1:8">
      <c r="A746" s="101"/>
      <c r="B746" s="130" t="s">
        <v>830</v>
      </c>
      <c r="C746" s="71"/>
      <c r="D746" s="71">
        <v>33</v>
      </c>
      <c r="E746" s="71">
        <v>10</v>
      </c>
      <c r="F746" s="126">
        <f t="shared" si="22"/>
        <v>0</v>
      </c>
      <c r="G746" s="126">
        <f t="shared" si="23"/>
        <v>0.303030303030303</v>
      </c>
      <c r="H746" s="127">
        <v>2130899</v>
      </c>
    </row>
    <row r="747" customFormat="1" customHeight="1" spans="1:8">
      <c r="A747" s="101"/>
      <c r="B747" s="130" t="s">
        <v>831</v>
      </c>
      <c r="C747" s="71">
        <v>0</v>
      </c>
      <c r="D747" s="71">
        <v>0</v>
      </c>
      <c r="E747" s="71">
        <v>0</v>
      </c>
      <c r="F747" s="126">
        <f t="shared" si="22"/>
        <v>0</v>
      </c>
      <c r="G747" s="126">
        <f t="shared" si="23"/>
        <v>0</v>
      </c>
      <c r="H747" s="127">
        <v>21309</v>
      </c>
    </row>
    <row r="748" customFormat="1" customHeight="1" spans="1:8">
      <c r="A748" s="101"/>
      <c r="B748" s="130" t="s">
        <v>832</v>
      </c>
      <c r="C748" s="71">
        <v>0</v>
      </c>
      <c r="D748" s="71">
        <v>0</v>
      </c>
      <c r="E748" s="71">
        <v>0</v>
      </c>
      <c r="F748" s="126">
        <f t="shared" si="22"/>
        <v>0</v>
      </c>
      <c r="G748" s="126">
        <f t="shared" si="23"/>
        <v>0</v>
      </c>
      <c r="H748" s="127">
        <v>2130901</v>
      </c>
    </row>
    <row r="749" customFormat="1" customHeight="1" spans="1:8">
      <c r="A749" s="101"/>
      <c r="B749" s="130" t="s">
        <v>833</v>
      </c>
      <c r="C749" s="71">
        <v>0</v>
      </c>
      <c r="D749" s="71">
        <v>0</v>
      </c>
      <c r="E749" s="71">
        <v>0</v>
      </c>
      <c r="F749" s="126">
        <f t="shared" si="22"/>
        <v>0</v>
      </c>
      <c r="G749" s="126">
        <f t="shared" si="23"/>
        <v>0</v>
      </c>
      <c r="H749" s="127">
        <v>2130999</v>
      </c>
    </row>
    <row r="750" customFormat="1" customHeight="1" spans="1:8">
      <c r="A750" s="101"/>
      <c r="B750" s="130" t="s">
        <v>834</v>
      </c>
      <c r="C750" s="71">
        <v>140</v>
      </c>
      <c r="D750" s="71">
        <v>0</v>
      </c>
      <c r="E750" s="71">
        <v>74</v>
      </c>
      <c r="F750" s="126">
        <f t="shared" si="22"/>
        <v>0.528571428571429</v>
      </c>
      <c r="G750" s="126">
        <f t="shared" si="23"/>
        <v>0</v>
      </c>
      <c r="H750" s="127">
        <v>21399</v>
      </c>
    </row>
    <row r="751" customFormat="1" customHeight="1" spans="1:8">
      <c r="A751" s="101"/>
      <c r="B751" s="130" t="s">
        <v>835</v>
      </c>
      <c r="C751" s="71">
        <v>0</v>
      </c>
      <c r="D751" s="71">
        <v>0</v>
      </c>
      <c r="E751" s="71">
        <v>0</v>
      </c>
      <c r="F751" s="126">
        <f t="shared" si="22"/>
        <v>0</v>
      </c>
      <c r="G751" s="126">
        <f t="shared" si="23"/>
        <v>0</v>
      </c>
      <c r="H751" s="127">
        <v>2139901</v>
      </c>
    </row>
    <row r="752" customFormat="1" customHeight="1" spans="1:8">
      <c r="A752" s="101"/>
      <c r="B752" s="130" t="s">
        <v>836</v>
      </c>
      <c r="C752" s="158">
        <v>140</v>
      </c>
      <c r="D752" s="71">
        <v>0</v>
      </c>
      <c r="E752" s="71">
        <v>74</v>
      </c>
      <c r="F752" s="126">
        <f t="shared" si="22"/>
        <v>0.528571428571429</v>
      </c>
      <c r="G752" s="126">
        <f t="shared" si="23"/>
        <v>0</v>
      </c>
      <c r="H752" s="127">
        <v>2139999</v>
      </c>
    </row>
    <row r="753" customFormat="1" customHeight="1" spans="1:8">
      <c r="A753" s="84" t="s">
        <v>837</v>
      </c>
      <c r="B753" s="130" t="s">
        <v>172</v>
      </c>
      <c r="C753" s="71">
        <v>10743</v>
      </c>
      <c r="D753" s="71">
        <v>14514</v>
      </c>
      <c r="E753" s="71">
        <v>17224</v>
      </c>
      <c r="F753" s="126">
        <f t="shared" si="22"/>
        <v>1.60327655217351</v>
      </c>
      <c r="G753" s="126">
        <f t="shared" si="23"/>
        <v>1.1867162739424</v>
      </c>
      <c r="H753" s="127">
        <v>214</v>
      </c>
    </row>
    <row r="754" customFormat="1" customHeight="1" spans="1:8">
      <c r="A754" s="101"/>
      <c r="B754" s="130" t="s">
        <v>838</v>
      </c>
      <c r="C754" s="71">
        <v>4814</v>
      </c>
      <c r="D754" s="71">
        <v>4938</v>
      </c>
      <c r="E754" s="71">
        <v>10241</v>
      </c>
      <c r="F754" s="126">
        <f t="shared" si="22"/>
        <v>2.12733693394267</v>
      </c>
      <c r="G754" s="126">
        <f t="shared" si="23"/>
        <v>2.0739165654111</v>
      </c>
      <c r="H754" s="127">
        <v>21401</v>
      </c>
    </row>
    <row r="755" customFormat="1" customHeight="1" spans="1:8">
      <c r="A755" s="101"/>
      <c r="B755" s="130" t="s">
        <v>213</v>
      </c>
      <c r="C755" s="71">
        <v>473</v>
      </c>
      <c r="D755" s="71">
        <v>495</v>
      </c>
      <c r="E755" s="71">
        <v>451</v>
      </c>
      <c r="F755" s="126">
        <f t="shared" si="22"/>
        <v>0.953488372093023</v>
      </c>
      <c r="G755" s="126">
        <f t="shared" si="23"/>
        <v>0.911111111111111</v>
      </c>
      <c r="H755" s="127">
        <v>2140101</v>
      </c>
    </row>
    <row r="756" customFormat="1" customHeight="1" spans="1:8">
      <c r="A756" s="101"/>
      <c r="B756" s="130" t="s">
        <v>214</v>
      </c>
      <c r="C756" s="71"/>
      <c r="D756" s="71">
        <v>0</v>
      </c>
      <c r="E756" s="71">
        <v>0</v>
      </c>
      <c r="F756" s="126">
        <f t="shared" si="22"/>
        <v>0</v>
      </c>
      <c r="G756" s="126">
        <f t="shared" si="23"/>
        <v>0</v>
      </c>
      <c r="H756" s="127">
        <v>2140102</v>
      </c>
    </row>
    <row r="757" customFormat="1" customHeight="1" spans="1:8">
      <c r="A757" s="101"/>
      <c r="B757" s="130" t="s">
        <v>215</v>
      </c>
      <c r="C757" s="71"/>
      <c r="D757" s="71">
        <v>0</v>
      </c>
      <c r="E757" s="71">
        <v>0</v>
      </c>
      <c r="F757" s="126">
        <f t="shared" si="22"/>
        <v>0</v>
      </c>
      <c r="G757" s="126">
        <f t="shared" si="23"/>
        <v>0</v>
      </c>
      <c r="H757" s="127">
        <v>2140103</v>
      </c>
    </row>
    <row r="758" customFormat="1" customHeight="1" spans="1:8">
      <c r="A758" s="101"/>
      <c r="B758" s="130" t="s">
        <v>839</v>
      </c>
      <c r="C758" s="71">
        <v>600</v>
      </c>
      <c r="D758" s="71">
        <v>3022</v>
      </c>
      <c r="E758" s="71">
        <v>7225</v>
      </c>
      <c r="F758" s="126">
        <f t="shared" si="22"/>
        <v>12.0416666666667</v>
      </c>
      <c r="G758" s="126">
        <f t="shared" si="23"/>
        <v>2.39080079417604</v>
      </c>
      <c r="H758" s="127">
        <v>2140104</v>
      </c>
    </row>
    <row r="759" customFormat="1" customHeight="1" spans="1:8">
      <c r="A759" s="101"/>
      <c r="B759" s="130" t="s">
        <v>840</v>
      </c>
      <c r="C759" s="71">
        <v>3670</v>
      </c>
      <c r="D759" s="71">
        <v>920</v>
      </c>
      <c r="E759" s="71">
        <v>2383</v>
      </c>
      <c r="F759" s="126">
        <f t="shared" si="22"/>
        <v>0.649318801089918</v>
      </c>
      <c r="G759" s="126">
        <f t="shared" si="23"/>
        <v>2.59021739130435</v>
      </c>
      <c r="H759" s="127">
        <v>2140106</v>
      </c>
    </row>
    <row r="760" customFormat="1" customHeight="1" spans="1:8">
      <c r="A760" s="101"/>
      <c r="B760" s="130" t="s">
        <v>841</v>
      </c>
      <c r="C760" s="71"/>
      <c r="D760" s="71">
        <v>0</v>
      </c>
      <c r="E760" s="71">
        <v>0</v>
      </c>
      <c r="F760" s="126">
        <f t="shared" si="22"/>
        <v>0</v>
      </c>
      <c r="G760" s="126">
        <f t="shared" si="23"/>
        <v>0</v>
      </c>
      <c r="H760" s="127">
        <v>2140109</v>
      </c>
    </row>
    <row r="761" customFormat="1" customHeight="1" spans="1:8">
      <c r="A761" s="101"/>
      <c r="B761" s="130" t="s">
        <v>842</v>
      </c>
      <c r="C761" s="71">
        <v>7</v>
      </c>
      <c r="D761" s="71">
        <v>2</v>
      </c>
      <c r="E761" s="71">
        <v>6</v>
      </c>
      <c r="F761" s="126">
        <f t="shared" si="22"/>
        <v>0.857142857142857</v>
      </c>
      <c r="G761" s="126">
        <f t="shared" si="23"/>
        <v>3</v>
      </c>
      <c r="H761" s="127">
        <v>2140110</v>
      </c>
    </row>
    <row r="762" customFormat="1" customHeight="1" spans="1:8">
      <c r="A762" s="101"/>
      <c r="B762" s="130" t="s">
        <v>843</v>
      </c>
      <c r="C762" s="71"/>
      <c r="D762" s="71">
        <v>0</v>
      </c>
      <c r="E762" s="71">
        <v>0</v>
      </c>
      <c r="F762" s="126">
        <f t="shared" si="22"/>
        <v>0</v>
      </c>
      <c r="G762" s="126">
        <f t="shared" si="23"/>
        <v>0</v>
      </c>
      <c r="H762" s="127">
        <v>2140111</v>
      </c>
    </row>
    <row r="763" customFormat="1" customHeight="1" spans="1:8">
      <c r="A763" s="101"/>
      <c r="B763" s="130" t="s">
        <v>844</v>
      </c>
      <c r="C763" s="71"/>
      <c r="D763" s="71">
        <v>0</v>
      </c>
      <c r="E763" s="71">
        <v>0</v>
      </c>
      <c r="F763" s="126">
        <f t="shared" si="22"/>
        <v>0</v>
      </c>
      <c r="G763" s="126">
        <f t="shared" si="23"/>
        <v>0</v>
      </c>
      <c r="H763" s="127">
        <v>2140112</v>
      </c>
    </row>
    <row r="764" customFormat="1" customHeight="1" spans="1:8">
      <c r="A764" s="101"/>
      <c r="B764" s="130" t="s">
        <v>845</v>
      </c>
      <c r="C764" s="71"/>
      <c r="D764" s="71">
        <v>0</v>
      </c>
      <c r="E764" s="71">
        <v>0</v>
      </c>
      <c r="F764" s="126">
        <f t="shared" si="22"/>
        <v>0</v>
      </c>
      <c r="G764" s="126">
        <f t="shared" si="23"/>
        <v>0</v>
      </c>
      <c r="H764" s="127">
        <v>2140114</v>
      </c>
    </row>
    <row r="765" customFormat="1" customHeight="1" spans="1:8">
      <c r="A765" s="101"/>
      <c r="B765" s="130" t="s">
        <v>846</v>
      </c>
      <c r="C765" s="71"/>
      <c r="D765" s="71">
        <v>0</v>
      </c>
      <c r="E765" s="71">
        <v>0</v>
      </c>
      <c r="F765" s="126">
        <f t="shared" si="22"/>
        <v>0</v>
      </c>
      <c r="G765" s="126">
        <f t="shared" si="23"/>
        <v>0</v>
      </c>
      <c r="H765" s="127">
        <v>2140122</v>
      </c>
    </row>
    <row r="766" customFormat="1" customHeight="1" spans="1:8">
      <c r="A766" s="101"/>
      <c r="B766" s="130" t="s">
        <v>847</v>
      </c>
      <c r="C766" s="71"/>
      <c r="D766" s="71">
        <v>0</v>
      </c>
      <c r="E766" s="71">
        <v>0</v>
      </c>
      <c r="F766" s="126">
        <f t="shared" si="22"/>
        <v>0</v>
      </c>
      <c r="G766" s="126">
        <f t="shared" si="23"/>
        <v>0</v>
      </c>
      <c r="H766" s="127">
        <v>2140123</v>
      </c>
    </row>
    <row r="767" customFormat="1" customHeight="1" spans="1:8">
      <c r="A767" s="101"/>
      <c r="B767" s="130" t="s">
        <v>848</v>
      </c>
      <c r="C767" s="71"/>
      <c r="D767" s="71">
        <v>0</v>
      </c>
      <c r="E767" s="71">
        <v>0</v>
      </c>
      <c r="F767" s="126">
        <f t="shared" si="22"/>
        <v>0</v>
      </c>
      <c r="G767" s="126">
        <f t="shared" si="23"/>
        <v>0</v>
      </c>
      <c r="H767" s="127">
        <v>2140127</v>
      </c>
    </row>
    <row r="768" customFormat="1" customHeight="1" spans="1:8">
      <c r="A768" s="101"/>
      <c r="B768" s="130" t="s">
        <v>849</v>
      </c>
      <c r="C768" s="71"/>
      <c r="D768" s="71">
        <v>0</v>
      </c>
      <c r="E768" s="71">
        <v>0</v>
      </c>
      <c r="F768" s="126">
        <f t="shared" si="22"/>
        <v>0</v>
      </c>
      <c r="G768" s="126">
        <f t="shared" si="23"/>
        <v>0</v>
      </c>
      <c r="H768" s="127">
        <v>2140128</v>
      </c>
    </row>
    <row r="769" customFormat="1" customHeight="1" spans="1:8">
      <c r="A769" s="101"/>
      <c r="B769" s="130" t="s">
        <v>850</v>
      </c>
      <c r="C769" s="71"/>
      <c r="D769" s="71">
        <v>0</v>
      </c>
      <c r="E769" s="71">
        <v>0</v>
      </c>
      <c r="F769" s="126">
        <f t="shared" si="22"/>
        <v>0</v>
      </c>
      <c r="G769" s="126">
        <f t="shared" si="23"/>
        <v>0</v>
      </c>
      <c r="H769" s="127">
        <v>2140129</v>
      </c>
    </row>
    <row r="770" customFormat="1" customHeight="1" spans="1:8">
      <c r="A770" s="101"/>
      <c r="B770" s="130" t="s">
        <v>851</v>
      </c>
      <c r="C770" s="71"/>
      <c r="D770" s="71">
        <v>0</v>
      </c>
      <c r="E770" s="71">
        <v>0</v>
      </c>
      <c r="F770" s="126">
        <f t="shared" si="22"/>
        <v>0</v>
      </c>
      <c r="G770" s="126">
        <f t="shared" si="23"/>
        <v>0</v>
      </c>
      <c r="H770" s="127">
        <v>2140130</v>
      </c>
    </row>
    <row r="771" customFormat="1" customHeight="1" spans="1:8">
      <c r="A771" s="101"/>
      <c r="B771" s="130" t="s">
        <v>852</v>
      </c>
      <c r="C771" s="71"/>
      <c r="D771" s="71">
        <v>0</v>
      </c>
      <c r="E771" s="71">
        <v>0</v>
      </c>
      <c r="F771" s="126">
        <f t="shared" si="22"/>
        <v>0</v>
      </c>
      <c r="G771" s="126">
        <f t="shared" si="23"/>
        <v>0</v>
      </c>
      <c r="H771" s="127">
        <v>2140131</v>
      </c>
    </row>
    <row r="772" customFormat="1" customHeight="1" spans="1:8">
      <c r="A772" s="101"/>
      <c r="B772" s="130" t="s">
        <v>853</v>
      </c>
      <c r="C772" s="71"/>
      <c r="D772" s="71">
        <v>0</v>
      </c>
      <c r="E772" s="71">
        <v>0</v>
      </c>
      <c r="F772" s="126">
        <f t="shared" si="22"/>
        <v>0</v>
      </c>
      <c r="G772" s="126">
        <f t="shared" si="23"/>
        <v>0</v>
      </c>
      <c r="H772" s="127">
        <v>2140133</v>
      </c>
    </row>
    <row r="773" customFormat="1" customHeight="1" spans="1:8">
      <c r="A773" s="101"/>
      <c r="B773" s="130" t="s">
        <v>854</v>
      </c>
      <c r="C773" s="71"/>
      <c r="D773" s="71">
        <v>0</v>
      </c>
      <c r="E773" s="71">
        <v>107</v>
      </c>
      <c r="F773" s="126">
        <f t="shared" si="22"/>
        <v>0</v>
      </c>
      <c r="G773" s="126">
        <f t="shared" si="23"/>
        <v>0</v>
      </c>
      <c r="H773" s="127">
        <v>2140136</v>
      </c>
    </row>
    <row r="774" customFormat="1" customHeight="1" spans="1:8">
      <c r="A774" s="101"/>
      <c r="B774" s="130" t="s">
        <v>855</v>
      </c>
      <c r="C774" s="71"/>
      <c r="D774" s="71">
        <v>0</v>
      </c>
      <c r="E774" s="71">
        <v>0</v>
      </c>
      <c r="F774" s="126">
        <f t="shared" si="22"/>
        <v>0</v>
      </c>
      <c r="G774" s="126">
        <f t="shared" si="23"/>
        <v>0</v>
      </c>
      <c r="H774" s="127">
        <v>2140138</v>
      </c>
    </row>
    <row r="775" customFormat="1" customHeight="1" spans="1:8">
      <c r="A775" s="101"/>
      <c r="B775" s="130" t="s">
        <v>856</v>
      </c>
      <c r="C775" s="71">
        <v>64</v>
      </c>
      <c r="D775" s="71">
        <v>499</v>
      </c>
      <c r="E775" s="71">
        <v>69</v>
      </c>
      <c r="F775" s="126">
        <f t="shared" si="22"/>
        <v>1.078125</v>
      </c>
      <c r="G775" s="126">
        <f t="shared" si="23"/>
        <v>0.138276553106212</v>
      </c>
      <c r="H775" s="127">
        <v>2140199</v>
      </c>
    </row>
    <row r="776" customFormat="1" customHeight="1" spans="1:8">
      <c r="A776" s="101"/>
      <c r="B776" s="130" t="s">
        <v>857</v>
      </c>
      <c r="C776" s="71">
        <v>21</v>
      </c>
      <c r="D776" s="71">
        <v>5260</v>
      </c>
      <c r="E776" s="71">
        <v>18</v>
      </c>
      <c r="F776" s="126">
        <f t="shared" si="22"/>
        <v>0.857142857142857</v>
      </c>
      <c r="G776" s="126">
        <f t="shared" si="23"/>
        <v>0.00342205323193916</v>
      </c>
      <c r="H776" s="127">
        <v>21402</v>
      </c>
    </row>
    <row r="777" customFormat="1" customHeight="1" spans="1:8">
      <c r="A777" s="101"/>
      <c r="B777" s="130" t="s">
        <v>213</v>
      </c>
      <c r="C777" s="158">
        <v>21</v>
      </c>
      <c r="D777" s="71">
        <v>0</v>
      </c>
      <c r="E777" s="71">
        <v>18</v>
      </c>
      <c r="F777" s="126">
        <f t="shared" si="22"/>
        <v>0.857142857142857</v>
      </c>
      <c r="G777" s="126">
        <f t="shared" si="23"/>
        <v>0</v>
      </c>
      <c r="H777" s="127">
        <v>2140201</v>
      </c>
    </row>
    <row r="778" customFormat="1" customHeight="1" spans="1:8">
      <c r="A778" s="101"/>
      <c r="B778" s="130" t="s">
        <v>214</v>
      </c>
      <c r="C778" s="71">
        <v>0</v>
      </c>
      <c r="D778" s="71">
        <v>0</v>
      </c>
      <c r="E778" s="71">
        <v>0</v>
      </c>
      <c r="F778" s="126">
        <f t="shared" si="22"/>
        <v>0</v>
      </c>
      <c r="G778" s="126">
        <f t="shared" si="23"/>
        <v>0</v>
      </c>
      <c r="H778" s="127">
        <v>2140202</v>
      </c>
    </row>
    <row r="779" customFormat="1" customHeight="1" spans="1:8">
      <c r="A779" s="101"/>
      <c r="B779" s="130" t="s">
        <v>215</v>
      </c>
      <c r="C779" s="71">
        <v>0</v>
      </c>
      <c r="D779" s="71">
        <v>0</v>
      </c>
      <c r="E779" s="71">
        <v>0</v>
      </c>
      <c r="F779" s="126">
        <f t="shared" si="22"/>
        <v>0</v>
      </c>
      <c r="G779" s="126">
        <f t="shared" si="23"/>
        <v>0</v>
      </c>
      <c r="H779" s="127">
        <v>2140203</v>
      </c>
    </row>
    <row r="780" customFormat="1" customHeight="1" spans="1:8">
      <c r="A780" s="101"/>
      <c r="B780" s="130" t="s">
        <v>858</v>
      </c>
      <c r="C780" s="71">
        <v>0</v>
      </c>
      <c r="D780" s="71">
        <v>5260</v>
      </c>
      <c r="E780" s="71">
        <v>0</v>
      </c>
      <c r="F780" s="126">
        <f t="shared" si="22"/>
        <v>0</v>
      </c>
      <c r="G780" s="126">
        <f t="shared" si="23"/>
        <v>0</v>
      </c>
      <c r="H780" s="127">
        <v>2140204</v>
      </c>
    </row>
    <row r="781" customFormat="1" customHeight="1" spans="1:8">
      <c r="A781" s="101"/>
      <c r="B781" s="130" t="s">
        <v>859</v>
      </c>
      <c r="C781" s="71">
        <v>0</v>
      </c>
      <c r="D781" s="71">
        <v>0</v>
      </c>
      <c r="E781" s="71">
        <v>0</v>
      </c>
      <c r="F781" s="126">
        <f t="shared" si="22"/>
        <v>0</v>
      </c>
      <c r="G781" s="126">
        <f t="shared" si="23"/>
        <v>0</v>
      </c>
      <c r="H781" s="127">
        <v>2140205</v>
      </c>
    </row>
    <row r="782" customFormat="1" customHeight="1" spans="1:8">
      <c r="A782" s="101"/>
      <c r="B782" s="130" t="s">
        <v>860</v>
      </c>
      <c r="C782" s="71">
        <v>0</v>
      </c>
      <c r="D782" s="71">
        <v>0</v>
      </c>
      <c r="E782" s="71">
        <v>0</v>
      </c>
      <c r="F782" s="126">
        <f t="shared" si="22"/>
        <v>0</v>
      </c>
      <c r="G782" s="126">
        <f t="shared" si="23"/>
        <v>0</v>
      </c>
      <c r="H782" s="127">
        <v>2140206</v>
      </c>
    </row>
    <row r="783" customFormat="1" customHeight="1" spans="1:8">
      <c r="A783" s="101"/>
      <c r="B783" s="130" t="s">
        <v>861</v>
      </c>
      <c r="C783" s="71">
        <v>0</v>
      </c>
      <c r="D783" s="71">
        <v>0</v>
      </c>
      <c r="E783" s="71">
        <v>0</v>
      </c>
      <c r="F783" s="126">
        <f t="shared" si="22"/>
        <v>0</v>
      </c>
      <c r="G783" s="126">
        <f t="shared" si="23"/>
        <v>0</v>
      </c>
      <c r="H783" s="127">
        <v>2140207</v>
      </c>
    </row>
    <row r="784" customFormat="1" customHeight="1" spans="1:8">
      <c r="A784" s="101"/>
      <c r="B784" s="130" t="s">
        <v>862</v>
      </c>
      <c r="C784" s="71">
        <v>0</v>
      </c>
      <c r="D784" s="71">
        <v>0</v>
      </c>
      <c r="E784" s="71">
        <v>0</v>
      </c>
      <c r="F784" s="126">
        <f t="shared" si="22"/>
        <v>0</v>
      </c>
      <c r="G784" s="126">
        <f t="shared" si="23"/>
        <v>0</v>
      </c>
      <c r="H784" s="127">
        <v>2140208</v>
      </c>
    </row>
    <row r="785" customFormat="1" customHeight="1" spans="1:8">
      <c r="A785" s="101"/>
      <c r="B785" s="130" t="s">
        <v>863</v>
      </c>
      <c r="C785" s="71">
        <v>0</v>
      </c>
      <c r="D785" s="71">
        <v>0</v>
      </c>
      <c r="E785" s="71">
        <v>0</v>
      </c>
      <c r="F785" s="126">
        <f t="shared" si="22"/>
        <v>0</v>
      </c>
      <c r="G785" s="126">
        <f t="shared" si="23"/>
        <v>0</v>
      </c>
      <c r="H785" s="127">
        <v>2140299</v>
      </c>
    </row>
    <row r="786" customFormat="1" customHeight="1" spans="1:8">
      <c r="A786" s="101"/>
      <c r="B786" s="130" t="s">
        <v>864</v>
      </c>
      <c r="C786" s="71">
        <v>0</v>
      </c>
      <c r="D786" s="71">
        <v>0</v>
      </c>
      <c r="E786" s="71">
        <v>0</v>
      </c>
      <c r="F786" s="126">
        <f t="shared" si="22"/>
        <v>0</v>
      </c>
      <c r="G786" s="126">
        <f t="shared" si="23"/>
        <v>0</v>
      </c>
      <c r="H786" s="127">
        <v>21403</v>
      </c>
    </row>
    <row r="787" customFormat="1" customHeight="1" spans="1:8">
      <c r="A787" s="101"/>
      <c r="B787" s="130" t="s">
        <v>213</v>
      </c>
      <c r="C787" s="71">
        <v>0</v>
      </c>
      <c r="D787" s="71">
        <v>0</v>
      </c>
      <c r="E787" s="71">
        <v>0</v>
      </c>
      <c r="F787" s="126">
        <f t="shared" si="22"/>
        <v>0</v>
      </c>
      <c r="G787" s="126">
        <f t="shared" si="23"/>
        <v>0</v>
      </c>
      <c r="H787" s="127">
        <v>2140301</v>
      </c>
    </row>
    <row r="788" customFormat="1" customHeight="1" spans="1:8">
      <c r="A788" s="101"/>
      <c r="B788" s="130" t="s">
        <v>214</v>
      </c>
      <c r="C788" s="71">
        <v>0</v>
      </c>
      <c r="D788" s="71">
        <v>0</v>
      </c>
      <c r="E788" s="71">
        <v>0</v>
      </c>
      <c r="F788" s="126">
        <f t="shared" ref="F788:F851" si="24">IF(C788=0,0,E788/C788)</f>
        <v>0</v>
      </c>
      <c r="G788" s="126">
        <f t="shared" ref="G788:G851" si="25">IF(D788=0,0,E788/D788)</f>
        <v>0</v>
      </c>
      <c r="H788" s="127">
        <v>2140302</v>
      </c>
    </row>
    <row r="789" customFormat="1" customHeight="1" spans="1:8">
      <c r="A789" s="101"/>
      <c r="B789" s="130" t="s">
        <v>215</v>
      </c>
      <c r="C789" s="71">
        <v>0</v>
      </c>
      <c r="D789" s="71">
        <v>0</v>
      </c>
      <c r="E789" s="71">
        <v>0</v>
      </c>
      <c r="F789" s="126">
        <f t="shared" si="24"/>
        <v>0</v>
      </c>
      <c r="G789" s="126">
        <f t="shared" si="25"/>
        <v>0</v>
      </c>
      <c r="H789" s="127">
        <v>2140303</v>
      </c>
    </row>
    <row r="790" customFormat="1" customHeight="1" spans="1:8">
      <c r="A790" s="101"/>
      <c r="B790" s="130" t="s">
        <v>865</v>
      </c>
      <c r="C790" s="71">
        <v>0</v>
      </c>
      <c r="D790" s="71">
        <v>0</v>
      </c>
      <c r="E790" s="71">
        <v>0</v>
      </c>
      <c r="F790" s="126">
        <f t="shared" si="24"/>
        <v>0</v>
      </c>
      <c r="G790" s="126">
        <f t="shared" si="25"/>
        <v>0</v>
      </c>
      <c r="H790" s="127">
        <v>2140304</v>
      </c>
    </row>
    <row r="791" customFormat="1" customHeight="1" spans="1:8">
      <c r="A791" s="101"/>
      <c r="B791" s="130" t="s">
        <v>866</v>
      </c>
      <c r="C791" s="71">
        <v>0</v>
      </c>
      <c r="D791" s="71">
        <v>0</v>
      </c>
      <c r="E791" s="71">
        <v>0</v>
      </c>
      <c r="F791" s="126">
        <f t="shared" si="24"/>
        <v>0</v>
      </c>
      <c r="G791" s="126">
        <f t="shared" si="25"/>
        <v>0</v>
      </c>
      <c r="H791" s="127">
        <v>2140305</v>
      </c>
    </row>
    <row r="792" customFormat="1" customHeight="1" spans="1:8">
      <c r="A792" s="101"/>
      <c r="B792" s="130" t="s">
        <v>867</v>
      </c>
      <c r="C792" s="71">
        <v>0</v>
      </c>
      <c r="D792" s="71">
        <v>0</v>
      </c>
      <c r="E792" s="71">
        <v>0</v>
      </c>
      <c r="F792" s="126">
        <f t="shared" si="24"/>
        <v>0</v>
      </c>
      <c r="G792" s="126">
        <f t="shared" si="25"/>
        <v>0</v>
      </c>
      <c r="H792" s="127">
        <v>2140306</v>
      </c>
    </row>
    <row r="793" customFormat="1" customHeight="1" spans="1:8">
      <c r="A793" s="101"/>
      <c r="B793" s="130" t="s">
        <v>868</v>
      </c>
      <c r="C793" s="71">
        <v>0</v>
      </c>
      <c r="D793" s="71">
        <v>0</v>
      </c>
      <c r="E793" s="71">
        <v>0</v>
      </c>
      <c r="F793" s="126">
        <f t="shared" si="24"/>
        <v>0</v>
      </c>
      <c r="G793" s="126">
        <f t="shared" si="25"/>
        <v>0</v>
      </c>
      <c r="H793" s="127">
        <v>2140307</v>
      </c>
    </row>
    <row r="794" customFormat="1" customHeight="1" spans="1:8">
      <c r="A794" s="101"/>
      <c r="B794" s="130" t="s">
        <v>869</v>
      </c>
      <c r="C794" s="71">
        <v>0</v>
      </c>
      <c r="D794" s="71">
        <v>0</v>
      </c>
      <c r="E794" s="71">
        <v>0</v>
      </c>
      <c r="F794" s="126">
        <f t="shared" si="24"/>
        <v>0</v>
      </c>
      <c r="G794" s="126">
        <f t="shared" si="25"/>
        <v>0</v>
      </c>
      <c r="H794" s="127">
        <v>2140308</v>
      </c>
    </row>
    <row r="795" customFormat="1" customHeight="1" spans="1:8">
      <c r="A795" s="101"/>
      <c r="B795" s="130" t="s">
        <v>870</v>
      </c>
      <c r="C795" s="71">
        <v>0</v>
      </c>
      <c r="D795" s="71">
        <v>0</v>
      </c>
      <c r="E795" s="71">
        <v>0</v>
      </c>
      <c r="F795" s="126">
        <f t="shared" si="24"/>
        <v>0</v>
      </c>
      <c r="G795" s="126">
        <f t="shared" si="25"/>
        <v>0</v>
      </c>
      <c r="H795" s="127">
        <v>2140399</v>
      </c>
    </row>
    <row r="796" customFormat="1" customHeight="1" spans="1:8">
      <c r="A796" s="101"/>
      <c r="B796" s="130" t="s">
        <v>871</v>
      </c>
      <c r="C796" s="71">
        <v>0</v>
      </c>
      <c r="D796" s="71">
        <v>0</v>
      </c>
      <c r="E796" s="71">
        <v>0</v>
      </c>
      <c r="F796" s="126">
        <f t="shared" si="24"/>
        <v>0</v>
      </c>
      <c r="G796" s="126">
        <f t="shared" si="25"/>
        <v>0</v>
      </c>
      <c r="H796" s="127">
        <v>21405</v>
      </c>
    </row>
    <row r="797" customFormat="1" customHeight="1" spans="1:8">
      <c r="A797" s="101"/>
      <c r="B797" s="130" t="s">
        <v>213</v>
      </c>
      <c r="C797" s="71">
        <v>0</v>
      </c>
      <c r="D797" s="71">
        <v>0</v>
      </c>
      <c r="E797" s="71">
        <v>0</v>
      </c>
      <c r="F797" s="126">
        <f t="shared" si="24"/>
        <v>0</v>
      </c>
      <c r="G797" s="126">
        <f t="shared" si="25"/>
        <v>0</v>
      </c>
      <c r="H797" s="127">
        <v>2140501</v>
      </c>
    </row>
    <row r="798" customFormat="1" customHeight="1" spans="1:8">
      <c r="A798" s="101"/>
      <c r="B798" s="130" t="s">
        <v>214</v>
      </c>
      <c r="C798" s="71">
        <v>0</v>
      </c>
      <c r="D798" s="71">
        <v>0</v>
      </c>
      <c r="E798" s="71">
        <v>0</v>
      </c>
      <c r="F798" s="126">
        <f t="shared" si="24"/>
        <v>0</v>
      </c>
      <c r="G798" s="126">
        <f t="shared" si="25"/>
        <v>0</v>
      </c>
      <c r="H798" s="127">
        <v>2140502</v>
      </c>
    </row>
    <row r="799" customFormat="1" customHeight="1" spans="1:8">
      <c r="A799" s="101"/>
      <c r="B799" s="130" t="s">
        <v>215</v>
      </c>
      <c r="C799" s="71">
        <v>0</v>
      </c>
      <c r="D799" s="71">
        <v>0</v>
      </c>
      <c r="E799" s="71">
        <v>0</v>
      </c>
      <c r="F799" s="126">
        <f t="shared" si="24"/>
        <v>0</v>
      </c>
      <c r="G799" s="126">
        <f t="shared" si="25"/>
        <v>0</v>
      </c>
      <c r="H799" s="127">
        <v>2140503</v>
      </c>
    </row>
    <row r="800" customFormat="1" customHeight="1" spans="1:8">
      <c r="A800" s="101"/>
      <c r="B800" s="130" t="s">
        <v>862</v>
      </c>
      <c r="C800" s="71">
        <v>0</v>
      </c>
      <c r="D800" s="71">
        <v>0</v>
      </c>
      <c r="E800" s="71">
        <v>0</v>
      </c>
      <c r="F800" s="126">
        <f t="shared" si="24"/>
        <v>0</v>
      </c>
      <c r="G800" s="126">
        <f t="shared" si="25"/>
        <v>0</v>
      </c>
      <c r="H800" s="127">
        <v>2140504</v>
      </c>
    </row>
    <row r="801" customFormat="1" customHeight="1" spans="1:8">
      <c r="A801" s="101"/>
      <c r="B801" s="130" t="s">
        <v>872</v>
      </c>
      <c r="C801" s="71">
        <v>0</v>
      </c>
      <c r="D801" s="71">
        <v>0</v>
      </c>
      <c r="E801" s="71">
        <v>0</v>
      </c>
      <c r="F801" s="126">
        <f t="shared" si="24"/>
        <v>0</v>
      </c>
      <c r="G801" s="126">
        <f t="shared" si="25"/>
        <v>0</v>
      </c>
      <c r="H801" s="127">
        <v>2140505</v>
      </c>
    </row>
    <row r="802" customFormat="1" customHeight="1" spans="1:8">
      <c r="A802" s="101"/>
      <c r="B802" s="130" t="s">
        <v>873</v>
      </c>
      <c r="C802" s="71">
        <v>0</v>
      </c>
      <c r="D802" s="71">
        <v>0</v>
      </c>
      <c r="E802" s="71">
        <v>0</v>
      </c>
      <c r="F802" s="126">
        <f t="shared" si="24"/>
        <v>0</v>
      </c>
      <c r="G802" s="126">
        <f t="shared" si="25"/>
        <v>0</v>
      </c>
      <c r="H802" s="127">
        <v>2140599</v>
      </c>
    </row>
    <row r="803" customFormat="1" customHeight="1" spans="1:8">
      <c r="A803" s="101"/>
      <c r="B803" s="130" t="s">
        <v>874</v>
      </c>
      <c r="C803" s="71">
        <v>5571</v>
      </c>
      <c r="D803" s="71">
        <v>3319</v>
      </c>
      <c r="E803" s="71">
        <v>5575</v>
      </c>
      <c r="F803" s="126">
        <f t="shared" si="24"/>
        <v>1.00071800394902</v>
      </c>
      <c r="G803" s="126">
        <f t="shared" si="25"/>
        <v>1.67972280807472</v>
      </c>
      <c r="H803" s="127">
        <v>21406</v>
      </c>
    </row>
    <row r="804" customFormat="1" customHeight="1" spans="1:8">
      <c r="A804" s="101"/>
      <c r="B804" s="130" t="s">
        <v>875</v>
      </c>
      <c r="C804" s="71">
        <v>0</v>
      </c>
      <c r="D804" s="71">
        <v>0</v>
      </c>
      <c r="E804" s="71">
        <v>0</v>
      </c>
      <c r="F804" s="126">
        <f t="shared" si="24"/>
        <v>0</v>
      </c>
      <c r="G804" s="126">
        <f t="shared" si="25"/>
        <v>0</v>
      </c>
      <c r="H804" s="127">
        <v>2140601</v>
      </c>
    </row>
    <row r="805" customFormat="1" customHeight="1" spans="1:8">
      <c r="A805" s="101"/>
      <c r="B805" s="130" t="s">
        <v>876</v>
      </c>
      <c r="C805" s="158">
        <v>5571</v>
      </c>
      <c r="D805" s="71">
        <v>3319</v>
      </c>
      <c r="E805" s="71">
        <v>5575</v>
      </c>
      <c r="F805" s="126">
        <f t="shared" si="24"/>
        <v>1.00071800394902</v>
      </c>
      <c r="G805" s="126">
        <f t="shared" si="25"/>
        <v>1.67972280807472</v>
      </c>
      <c r="H805" s="127">
        <v>2140602</v>
      </c>
    </row>
    <row r="806" customFormat="1" customHeight="1" spans="1:8">
      <c r="A806" s="101"/>
      <c r="B806" s="130" t="s">
        <v>877</v>
      </c>
      <c r="C806" s="71">
        <v>0</v>
      </c>
      <c r="D806" s="71">
        <v>0</v>
      </c>
      <c r="E806" s="71">
        <v>0</v>
      </c>
      <c r="F806" s="126">
        <f t="shared" si="24"/>
        <v>0</v>
      </c>
      <c r="G806" s="126">
        <f t="shared" si="25"/>
        <v>0</v>
      </c>
      <c r="H806" s="127">
        <v>2140603</v>
      </c>
    </row>
    <row r="807" customFormat="1" customHeight="1" spans="1:8">
      <c r="A807" s="101"/>
      <c r="B807" s="130" t="s">
        <v>878</v>
      </c>
      <c r="C807" s="71">
        <v>0</v>
      </c>
      <c r="D807" s="71">
        <v>0</v>
      </c>
      <c r="E807" s="71">
        <v>0</v>
      </c>
      <c r="F807" s="126">
        <f t="shared" si="24"/>
        <v>0</v>
      </c>
      <c r="G807" s="126">
        <f t="shared" si="25"/>
        <v>0</v>
      </c>
      <c r="H807" s="127">
        <v>2140699</v>
      </c>
    </row>
    <row r="808" customFormat="1" customHeight="1" spans="1:8">
      <c r="A808" s="101"/>
      <c r="B808" s="130" t="s">
        <v>879</v>
      </c>
      <c r="C808" s="71">
        <v>337</v>
      </c>
      <c r="D808" s="71">
        <v>997</v>
      </c>
      <c r="E808" s="71">
        <v>1390</v>
      </c>
      <c r="F808" s="126">
        <f t="shared" si="24"/>
        <v>4.12462908011869</v>
      </c>
      <c r="G808" s="126">
        <f t="shared" si="25"/>
        <v>1.39418254764293</v>
      </c>
      <c r="H808" s="127">
        <v>21499</v>
      </c>
    </row>
    <row r="809" customFormat="1" customHeight="1" spans="1:8">
      <c r="A809" s="101"/>
      <c r="B809" s="130" t="s">
        <v>880</v>
      </c>
      <c r="C809" s="158">
        <v>262</v>
      </c>
      <c r="D809" s="71">
        <v>575</v>
      </c>
      <c r="E809" s="71">
        <v>1316</v>
      </c>
      <c r="F809" s="126">
        <f t="shared" si="24"/>
        <v>5.02290076335878</v>
      </c>
      <c r="G809" s="126">
        <f t="shared" si="25"/>
        <v>2.28869565217391</v>
      </c>
      <c r="H809" s="127">
        <v>2149901</v>
      </c>
    </row>
    <row r="810" customFormat="1" customHeight="1" spans="1:8">
      <c r="A810" s="101"/>
      <c r="B810" s="130" t="s">
        <v>881</v>
      </c>
      <c r="C810" s="158">
        <v>75</v>
      </c>
      <c r="D810" s="71">
        <v>422</v>
      </c>
      <c r="E810" s="71">
        <v>74</v>
      </c>
      <c r="F810" s="126">
        <f t="shared" si="24"/>
        <v>0.986666666666667</v>
      </c>
      <c r="G810" s="126">
        <f t="shared" si="25"/>
        <v>0.175355450236967</v>
      </c>
      <c r="H810" s="127">
        <v>2149999</v>
      </c>
    </row>
    <row r="811" customFormat="1" customHeight="1" spans="1:8">
      <c r="A811" s="84" t="s">
        <v>882</v>
      </c>
      <c r="B811" s="130" t="s">
        <v>173</v>
      </c>
      <c r="C811" s="71">
        <v>635</v>
      </c>
      <c r="D811" s="71">
        <v>448</v>
      </c>
      <c r="E811" s="71">
        <v>540</v>
      </c>
      <c r="F811" s="126">
        <f t="shared" si="24"/>
        <v>0.850393700787402</v>
      </c>
      <c r="G811" s="126">
        <f t="shared" si="25"/>
        <v>1.20535714285714</v>
      </c>
      <c r="H811" s="127">
        <v>215</v>
      </c>
    </row>
    <row r="812" customFormat="1" customHeight="1" spans="1:8">
      <c r="A812" s="101"/>
      <c r="B812" s="130" t="s">
        <v>883</v>
      </c>
      <c r="C812" s="71">
        <v>0</v>
      </c>
      <c r="D812" s="71">
        <v>0</v>
      </c>
      <c r="E812" s="71">
        <v>0</v>
      </c>
      <c r="F812" s="126">
        <f t="shared" si="24"/>
        <v>0</v>
      </c>
      <c r="G812" s="126">
        <f t="shared" si="25"/>
        <v>0</v>
      </c>
      <c r="H812" s="127">
        <v>21501</v>
      </c>
    </row>
    <row r="813" customFormat="1" customHeight="1" spans="1:8">
      <c r="A813" s="101"/>
      <c r="B813" s="130" t="s">
        <v>213</v>
      </c>
      <c r="C813" s="71">
        <v>0</v>
      </c>
      <c r="D813" s="71">
        <v>0</v>
      </c>
      <c r="E813" s="71">
        <v>0</v>
      </c>
      <c r="F813" s="126">
        <f t="shared" si="24"/>
        <v>0</v>
      </c>
      <c r="G813" s="126">
        <f t="shared" si="25"/>
        <v>0</v>
      </c>
      <c r="H813" s="127">
        <v>2150101</v>
      </c>
    </row>
    <row r="814" customFormat="1" customHeight="1" spans="1:8">
      <c r="A814" s="101"/>
      <c r="B814" s="130" t="s">
        <v>214</v>
      </c>
      <c r="C814" s="71">
        <v>0</v>
      </c>
      <c r="D814" s="71">
        <v>0</v>
      </c>
      <c r="E814" s="71">
        <v>0</v>
      </c>
      <c r="F814" s="126">
        <f t="shared" si="24"/>
        <v>0</v>
      </c>
      <c r="G814" s="126">
        <f t="shared" si="25"/>
        <v>0</v>
      </c>
      <c r="H814" s="127">
        <v>2150102</v>
      </c>
    </row>
    <row r="815" customFormat="1" customHeight="1" spans="1:8">
      <c r="A815" s="101"/>
      <c r="B815" s="130" t="s">
        <v>215</v>
      </c>
      <c r="C815" s="71">
        <v>0</v>
      </c>
      <c r="D815" s="71">
        <v>0</v>
      </c>
      <c r="E815" s="71">
        <v>0</v>
      </c>
      <c r="F815" s="126">
        <f t="shared" si="24"/>
        <v>0</v>
      </c>
      <c r="G815" s="126">
        <f t="shared" si="25"/>
        <v>0</v>
      </c>
      <c r="H815" s="127">
        <v>2150103</v>
      </c>
    </row>
    <row r="816" customFormat="1" customHeight="1" spans="1:8">
      <c r="A816" s="101"/>
      <c r="B816" s="130" t="s">
        <v>884</v>
      </c>
      <c r="C816" s="71">
        <v>0</v>
      </c>
      <c r="D816" s="71">
        <v>0</v>
      </c>
      <c r="E816" s="71">
        <v>0</v>
      </c>
      <c r="F816" s="126">
        <f t="shared" si="24"/>
        <v>0</v>
      </c>
      <c r="G816" s="126">
        <f t="shared" si="25"/>
        <v>0</v>
      </c>
      <c r="H816" s="127">
        <v>2150104</v>
      </c>
    </row>
    <row r="817" customFormat="1" customHeight="1" spans="1:8">
      <c r="A817" s="101"/>
      <c r="B817" s="130" t="s">
        <v>885</v>
      </c>
      <c r="C817" s="71">
        <v>0</v>
      </c>
      <c r="D817" s="71">
        <v>0</v>
      </c>
      <c r="E817" s="71">
        <v>0</v>
      </c>
      <c r="F817" s="126">
        <f t="shared" si="24"/>
        <v>0</v>
      </c>
      <c r="G817" s="126">
        <f t="shared" si="25"/>
        <v>0</v>
      </c>
      <c r="H817" s="127">
        <v>2150105</v>
      </c>
    </row>
    <row r="818" customFormat="1" customHeight="1" spans="1:8">
      <c r="A818" s="101"/>
      <c r="B818" s="130" t="s">
        <v>886</v>
      </c>
      <c r="C818" s="71">
        <v>0</v>
      </c>
      <c r="D818" s="71">
        <v>0</v>
      </c>
      <c r="E818" s="71">
        <v>0</v>
      </c>
      <c r="F818" s="126">
        <f t="shared" si="24"/>
        <v>0</v>
      </c>
      <c r="G818" s="126">
        <f t="shared" si="25"/>
        <v>0</v>
      </c>
      <c r="H818" s="127">
        <v>2150106</v>
      </c>
    </row>
    <row r="819" customFormat="1" customHeight="1" spans="1:8">
      <c r="A819" s="101"/>
      <c r="B819" s="130" t="s">
        <v>887</v>
      </c>
      <c r="C819" s="71">
        <v>0</v>
      </c>
      <c r="D819" s="71">
        <v>0</v>
      </c>
      <c r="E819" s="71">
        <v>0</v>
      </c>
      <c r="F819" s="126">
        <f t="shared" si="24"/>
        <v>0</v>
      </c>
      <c r="G819" s="126">
        <f t="shared" si="25"/>
        <v>0</v>
      </c>
      <c r="H819" s="127">
        <v>2150107</v>
      </c>
    </row>
    <row r="820" customFormat="1" customHeight="1" spans="1:8">
      <c r="A820" s="101"/>
      <c r="B820" s="130" t="s">
        <v>888</v>
      </c>
      <c r="C820" s="71">
        <v>0</v>
      </c>
      <c r="D820" s="71">
        <v>0</v>
      </c>
      <c r="E820" s="71">
        <v>0</v>
      </c>
      <c r="F820" s="126">
        <f t="shared" si="24"/>
        <v>0</v>
      </c>
      <c r="G820" s="126">
        <f t="shared" si="25"/>
        <v>0</v>
      </c>
      <c r="H820" s="127">
        <v>2150108</v>
      </c>
    </row>
    <row r="821" customFormat="1" customHeight="1" spans="1:8">
      <c r="A821" s="101"/>
      <c r="B821" s="130" t="s">
        <v>889</v>
      </c>
      <c r="C821" s="71">
        <v>0</v>
      </c>
      <c r="D821" s="71">
        <v>0</v>
      </c>
      <c r="E821" s="71">
        <v>0</v>
      </c>
      <c r="F821" s="126">
        <f t="shared" si="24"/>
        <v>0</v>
      </c>
      <c r="G821" s="126">
        <f t="shared" si="25"/>
        <v>0</v>
      </c>
      <c r="H821" s="127">
        <v>2150199</v>
      </c>
    </row>
    <row r="822" customFormat="1" customHeight="1" spans="1:8">
      <c r="A822" s="101"/>
      <c r="B822" s="130" t="s">
        <v>890</v>
      </c>
      <c r="C822" s="71">
        <v>0</v>
      </c>
      <c r="D822" s="71">
        <v>0</v>
      </c>
      <c r="E822" s="71">
        <v>0</v>
      </c>
      <c r="F822" s="126">
        <f t="shared" si="24"/>
        <v>0</v>
      </c>
      <c r="G822" s="126">
        <f t="shared" si="25"/>
        <v>0</v>
      </c>
      <c r="H822" s="127">
        <v>21502</v>
      </c>
    </row>
    <row r="823" customFormat="1" customHeight="1" spans="1:8">
      <c r="A823" s="101"/>
      <c r="B823" s="130" t="s">
        <v>213</v>
      </c>
      <c r="C823" s="71">
        <v>0</v>
      </c>
      <c r="D823" s="71">
        <v>0</v>
      </c>
      <c r="E823" s="71">
        <v>0</v>
      </c>
      <c r="F823" s="126">
        <f t="shared" si="24"/>
        <v>0</v>
      </c>
      <c r="G823" s="126">
        <f t="shared" si="25"/>
        <v>0</v>
      </c>
      <c r="H823" s="127">
        <v>2150201</v>
      </c>
    </row>
    <row r="824" customFormat="1" customHeight="1" spans="1:8">
      <c r="A824" s="101"/>
      <c r="B824" s="130" t="s">
        <v>214</v>
      </c>
      <c r="C824" s="71">
        <v>0</v>
      </c>
      <c r="D824" s="71">
        <v>0</v>
      </c>
      <c r="E824" s="71">
        <v>0</v>
      </c>
      <c r="F824" s="126">
        <f t="shared" si="24"/>
        <v>0</v>
      </c>
      <c r="G824" s="126">
        <f t="shared" si="25"/>
        <v>0</v>
      </c>
      <c r="H824" s="127">
        <v>2150202</v>
      </c>
    </row>
    <row r="825" customFormat="1" customHeight="1" spans="1:8">
      <c r="A825" s="101"/>
      <c r="B825" s="130" t="s">
        <v>215</v>
      </c>
      <c r="C825" s="71">
        <v>0</v>
      </c>
      <c r="D825" s="71">
        <v>0</v>
      </c>
      <c r="E825" s="71">
        <v>0</v>
      </c>
      <c r="F825" s="126">
        <f t="shared" si="24"/>
        <v>0</v>
      </c>
      <c r="G825" s="126">
        <f t="shared" si="25"/>
        <v>0</v>
      </c>
      <c r="H825" s="127">
        <v>2150203</v>
      </c>
    </row>
    <row r="826" customFormat="1" customHeight="1" spans="1:8">
      <c r="A826" s="101"/>
      <c r="B826" s="130" t="s">
        <v>891</v>
      </c>
      <c r="C826" s="71">
        <v>0</v>
      </c>
      <c r="D826" s="71">
        <v>0</v>
      </c>
      <c r="E826" s="71">
        <v>0</v>
      </c>
      <c r="F826" s="126">
        <f t="shared" si="24"/>
        <v>0</v>
      </c>
      <c r="G826" s="126">
        <f t="shared" si="25"/>
        <v>0</v>
      </c>
      <c r="H826" s="127">
        <v>2150204</v>
      </c>
    </row>
    <row r="827" customFormat="1" customHeight="1" spans="1:8">
      <c r="A827" s="101"/>
      <c r="B827" s="130" t="s">
        <v>892</v>
      </c>
      <c r="C827" s="71">
        <v>0</v>
      </c>
      <c r="D827" s="71">
        <v>0</v>
      </c>
      <c r="E827" s="71">
        <v>0</v>
      </c>
      <c r="F827" s="126">
        <f t="shared" si="24"/>
        <v>0</v>
      </c>
      <c r="G827" s="126">
        <f t="shared" si="25"/>
        <v>0</v>
      </c>
      <c r="H827" s="127">
        <v>2150205</v>
      </c>
    </row>
    <row r="828" customFormat="1" customHeight="1" spans="1:8">
      <c r="A828" s="101"/>
      <c r="B828" s="130" t="s">
        <v>893</v>
      </c>
      <c r="C828" s="71">
        <v>0</v>
      </c>
      <c r="D828" s="71">
        <v>0</v>
      </c>
      <c r="E828" s="71">
        <v>0</v>
      </c>
      <c r="F828" s="126">
        <f t="shared" si="24"/>
        <v>0</v>
      </c>
      <c r="G828" s="126">
        <f t="shared" si="25"/>
        <v>0</v>
      </c>
      <c r="H828" s="127">
        <v>2150206</v>
      </c>
    </row>
    <row r="829" customFormat="1" customHeight="1" spans="1:8">
      <c r="A829" s="101"/>
      <c r="B829" s="130" t="s">
        <v>894</v>
      </c>
      <c r="C829" s="71">
        <v>0</v>
      </c>
      <c r="D829" s="71">
        <v>0</v>
      </c>
      <c r="E829" s="71">
        <v>0</v>
      </c>
      <c r="F829" s="126">
        <f t="shared" si="24"/>
        <v>0</v>
      </c>
      <c r="G829" s="126">
        <f t="shared" si="25"/>
        <v>0</v>
      </c>
      <c r="H829" s="127">
        <v>2150207</v>
      </c>
    </row>
    <row r="830" customFormat="1" customHeight="1" spans="1:8">
      <c r="A830" s="101"/>
      <c r="B830" s="130" t="s">
        <v>895</v>
      </c>
      <c r="C830" s="71">
        <v>0</v>
      </c>
      <c r="D830" s="71">
        <v>0</v>
      </c>
      <c r="E830" s="71">
        <v>0</v>
      </c>
      <c r="F830" s="126">
        <f t="shared" si="24"/>
        <v>0</v>
      </c>
      <c r="G830" s="126">
        <f t="shared" si="25"/>
        <v>0</v>
      </c>
      <c r="H830" s="127">
        <v>2150208</v>
      </c>
    </row>
    <row r="831" customFormat="1" customHeight="1" spans="1:8">
      <c r="A831" s="101"/>
      <c r="B831" s="130" t="s">
        <v>896</v>
      </c>
      <c r="C831" s="71">
        <v>0</v>
      </c>
      <c r="D831" s="71">
        <v>0</v>
      </c>
      <c r="E831" s="71">
        <v>0</v>
      </c>
      <c r="F831" s="126">
        <f t="shared" si="24"/>
        <v>0</v>
      </c>
      <c r="G831" s="126">
        <f t="shared" si="25"/>
        <v>0</v>
      </c>
      <c r="H831" s="127">
        <v>2150209</v>
      </c>
    </row>
    <row r="832" customFormat="1" customHeight="1" spans="1:8">
      <c r="A832" s="101"/>
      <c r="B832" s="130" t="s">
        <v>897</v>
      </c>
      <c r="C832" s="71">
        <v>0</v>
      </c>
      <c r="D832" s="71">
        <v>0</v>
      </c>
      <c r="E832" s="71">
        <v>0</v>
      </c>
      <c r="F832" s="126">
        <f t="shared" si="24"/>
        <v>0</v>
      </c>
      <c r="G832" s="126">
        <f t="shared" si="25"/>
        <v>0</v>
      </c>
      <c r="H832" s="127">
        <v>2150210</v>
      </c>
    </row>
    <row r="833" customFormat="1" customHeight="1" spans="1:8">
      <c r="A833" s="101"/>
      <c r="B833" s="130" t="s">
        <v>898</v>
      </c>
      <c r="C833" s="71">
        <v>0</v>
      </c>
      <c r="D833" s="71">
        <v>0</v>
      </c>
      <c r="E833" s="71">
        <v>0</v>
      </c>
      <c r="F833" s="126">
        <f t="shared" si="24"/>
        <v>0</v>
      </c>
      <c r="G833" s="126">
        <f t="shared" si="25"/>
        <v>0</v>
      </c>
      <c r="H833" s="127">
        <v>2150212</v>
      </c>
    </row>
    <row r="834" customFormat="1" customHeight="1" spans="1:8">
      <c r="A834" s="101"/>
      <c r="B834" s="130" t="s">
        <v>899</v>
      </c>
      <c r="C834" s="71">
        <v>0</v>
      </c>
      <c r="D834" s="71">
        <v>0</v>
      </c>
      <c r="E834" s="71">
        <v>0</v>
      </c>
      <c r="F834" s="126">
        <f t="shared" si="24"/>
        <v>0</v>
      </c>
      <c r="G834" s="126">
        <f t="shared" si="25"/>
        <v>0</v>
      </c>
      <c r="H834" s="127">
        <v>2150213</v>
      </c>
    </row>
    <row r="835" customFormat="1" customHeight="1" spans="1:8">
      <c r="A835" s="101"/>
      <c r="B835" s="130" t="s">
        <v>900</v>
      </c>
      <c r="C835" s="71">
        <v>0</v>
      </c>
      <c r="D835" s="71">
        <v>0</v>
      </c>
      <c r="E835" s="71">
        <v>0</v>
      </c>
      <c r="F835" s="126">
        <f t="shared" si="24"/>
        <v>0</v>
      </c>
      <c r="G835" s="126">
        <f t="shared" si="25"/>
        <v>0</v>
      </c>
      <c r="H835" s="127">
        <v>2150214</v>
      </c>
    </row>
    <row r="836" customFormat="1" customHeight="1" spans="1:8">
      <c r="A836" s="101"/>
      <c r="B836" s="130" t="s">
        <v>901</v>
      </c>
      <c r="C836" s="71">
        <v>0</v>
      </c>
      <c r="D836" s="71">
        <v>0</v>
      </c>
      <c r="E836" s="71">
        <v>0</v>
      </c>
      <c r="F836" s="126">
        <f t="shared" si="24"/>
        <v>0</v>
      </c>
      <c r="G836" s="126">
        <f t="shared" si="25"/>
        <v>0</v>
      </c>
      <c r="H836" s="127">
        <v>2150215</v>
      </c>
    </row>
    <row r="837" customFormat="1" customHeight="1" spans="1:8">
      <c r="A837" s="101"/>
      <c r="B837" s="130" t="s">
        <v>902</v>
      </c>
      <c r="C837" s="71">
        <v>0</v>
      </c>
      <c r="D837" s="71">
        <v>0</v>
      </c>
      <c r="E837" s="71">
        <v>0</v>
      </c>
      <c r="F837" s="126">
        <f t="shared" si="24"/>
        <v>0</v>
      </c>
      <c r="G837" s="126">
        <f t="shared" si="25"/>
        <v>0</v>
      </c>
      <c r="H837" s="127">
        <v>2150299</v>
      </c>
    </row>
    <row r="838" customFormat="1" customHeight="1" spans="1:8">
      <c r="A838" s="101"/>
      <c r="B838" s="130" t="s">
        <v>903</v>
      </c>
      <c r="C838" s="71">
        <v>0</v>
      </c>
      <c r="D838" s="71">
        <v>49</v>
      </c>
      <c r="E838" s="71">
        <v>0</v>
      </c>
      <c r="F838" s="126">
        <f t="shared" si="24"/>
        <v>0</v>
      </c>
      <c r="G838" s="126">
        <f t="shared" si="25"/>
        <v>0</v>
      </c>
      <c r="H838" s="127">
        <v>21503</v>
      </c>
    </row>
    <row r="839" customFormat="1" customHeight="1" spans="1:8">
      <c r="A839" s="101"/>
      <c r="B839" s="130" t="s">
        <v>213</v>
      </c>
      <c r="C839" s="71">
        <v>0</v>
      </c>
      <c r="D839" s="71">
        <v>0</v>
      </c>
      <c r="E839" s="71">
        <v>0</v>
      </c>
      <c r="F839" s="126">
        <f t="shared" si="24"/>
        <v>0</v>
      </c>
      <c r="G839" s="126">
        <f t="shared" si="25"/>
        <v>0</v>
      </c>
      <c r="H839" s="127">
        <v>2150301</v>
      </c>
    </row>
    <row r="840" customFormat="1" customHeight="1" spans="1:8">
      <c r="A840" s="101"/>
      <c r="B840" s="130" t="s">
        <v>214</v>
      </c>
      <c r="C840" s="71">
        <v>0</v>
      </c>
      <c r="D840" s="71">
        <v>0</v>
      </c>
      <c r="E840" s="71">
        <v>0</v>
      </c>
      <c r="F840" s="126">
        <f t="shared" si="24"/>
        <v>0</v>
      </c>
      <c r="G840" s="126">
        <f t="shared" si="25"/>
        <v>0</v>
      </c>
      <c r="H840" s="127">
        <v>2150302</v>
      </c>
    </row>
    <row r="841" customFormat="1" customHeight="1" spans="1:8">
      <c r="A841" s="101"/>
      <c r="B841" s="130" t="s">
        <v>215</v>
      </c>
      <c r="C841" s="71">
        <v>0</v>
      </c>
      <c r="D841" s="71">
        <v>0</v>
      </c>
      <c r="E841" s="71">
        <v>0</v>
      </c>
      <c r="F841" s="126">
        <f t="shared" si="24"/>
        <v>0</v>
      </c>
      <c r="G841" s="126">
        <f t="shared" si="25"/>
        <v>0</v>
      </c>
      <c r="H841" s="127">
        <v>2150303</v>
      </c>
    </row>
    <row r="842" customFormat="1" customHeight="1" spans="1:8">
      <c r="A842" s="101"/>
      <c r="B842" s="130" t="s">
        <v>904</v>
      </c>
      <c r="C842" s="71">
        <v>0</v>
      </c>
      <c r="D842" s="71">
        <v>49</v>
      </c>
      <c r="E842" s="71">
        <v>0</v>
      </c>
      <c r="F842" s="126">
        <f t="shared" si="24"/>
        <v>0</v>
      </c>
      <c r="G842" s="126">
        <f t="shared" si="25"/>
        <v>0</v>
      </c>
      <c r="H842" s="127">
        <v>2150399</v>
      </c>
    </row>
    <row r="843" customFormat="1" customHeight="1" spans="1:8">
      <c r="A843" s="101"/>
      <c r="B843" s="130" t="s">
        <v>905</v>
      </c>
      <c r="C843" s="71">
        <v>0</v>
      </c>
      <c r="D843" s="71">
        <v>44</v>
      </c>
      <c r="E843" s="71">
        <v>42</v>
      </c>
      <c r="F843" s="126">
        <f t="shared" si="24"/>
        <v>0</v>
      </c>
      <c r="G843" s="126">
        <f t="shared" si="25"/>
        <v>0.954545454545455</v>
      </c>
      <c r="H843" s="127">
        <v>21505</v>
      </c>
    </row>
    <row r="844" customFormat="1" customHeight="1" spans="1:8">
      <c r="A844" s="101"/>
      <c r="B844" s="130" t="s">
        <v>213</v>
      </c>
      <c r="C844" s="71">
        <v>0</v>
      </c>
      <c r="D844" s="71">
        <v>0</v>
      </c>
      <c r="E844" s="71">
        <v>0</v>
      </c>
      <c r="F844" s="126">
        <f t="shared" si="24"/>
        <v>0</v>
      </c>
      <c r="G844" s="126">
        <f t="shared" si="25"/>
        <v>0</v>
      </c>
      <c r="H844" s="127">
        <v>2150501</v>
      </c>
    </row>
    <row r="845" customFormat="1" customHeight="1" spans="1:8">
      <c r="A845" s="101"/>
      <c r="B845" s="130" t="s">
        <v>214</v>
      </c>
      <c r="C845" s="71">
        <v>0</v>
      </c>
      <c r="D845" s="71">
        <v>0</v>
      </c>
      <c r="E845" s="71">
        <v>0</v>
      </c>
      <c r="F845" s="126">
        <f t="shared" si="24"/>
        <v>0</v>
      </c>
      <c r="G845" s="126">
        <f t="shared" si="25"/>
        <v>0</v>
      </c>
      <c r="H845" s="127">
        <v>2150502</v>
      </c>
    </row>
    <row r="846" customFormat="1" customHeight="1" spans="1:8">
      <c r="A846" s="101"/>
      <c r="B846" s="130" t="s">
        <v>215</v>
      </c>
      <c r="C846" s="71">
        <v>0</v>
      </c>
      <c r="D846" s="71">
        <v>0</v>
      </c>
      <c r="E846" s="71">
        <v>0</v>
      </c>
      <c r="F846" s="126">
        <f t="shared" si="24"/>
        <v>0</v>
      </c>
      <c r="G846" s="126">
        <f t="shared" si="25"/>
        <v>0</v>
      </c>
      <c r="H846" s="127">
        <v>2150503</v>
      </c>
    </row>
    <row r="847" customFormat="1" customHeight="1" spans="1:8">
      <c r="A847" s="101"/>
      <c r="B847" s="130" t="s">
        <v>906</v>
      </c>
      <c r="C847" s="71">
        <v>0</v>
      </c>
      <c r="D847" s="71">
        <v>0</v>
      </c>
      <c r="E847" s="71">
        <v>0</v>
      </c>
      <c r="F847" s="126">
        <f t="shared" si="24"/>
        <v>0</v>
      </c>
      <c r="G847" s="126">
        <f t="shared" si="25"/>
        <v>0</v>
      </c>
      <c r="H847" s="127">
        <v>2150505</v>
      </c>
    </row>
    <row r="848" customFormat="1" customHeight="1" spans="1:8">
      <c r="A848" s="101"/>
      <c r="B848" s="130" t="s">
        <v>907</v>
      </c>
      <c r="C848" s="71">
        <v>0</v>
      </c>
      <c r="D848" s="71">
        <v>0</v>
      </c>
      <c r="E848" s="71">
        <v>0</v>
      </c>
      <c r="F848" s="126">
        <f t="shared" si="24"/>
        <v>0</v>
      </c>
      <c r="G848" s="126">
        <f t="shared" si="25"/>
        <v>0</v>
      </c>
      <c r="H848" s="127">
        <v>2150507</v>
      </c>
    </row>
    <row r="849" customFormat="1" customHeight="1" spans="1:8">
      <c r="A849" s="101"/>
      <c r="B849" s="130" t="s">
        <v>908</v>
      </c>
      <c r="C849" s="71">
        <v>0</v>
      </c>
      <c r="D849" s="71">
        <v>4</v>
      </c>
      <c r="E849" s="71">
        <v>2</v>
      </c>
      <c r="F849" s="126">
        <f t="shared" si="24"/>
        <v>0</v>
      </c>
      <c r="G849" s="126">
        <f t="shared" si="25"/>
        <v>0.5</v>
      </c>
      <c r="H849" s="127">
        <v>2150508</v>
      </c>
    </row>
    <row r="850" customFormat="1" customHeight="1" spans="1:8">
      <c r="A850" s="101"/>
      <c r="B850" s="130" t="s">
        <v>909</v>
      </c>
      <c r="C850" s="71">
        <v>0</v>
      </c>
      <c r="D850" s="71">
        <v>0</v>
      </c>
      <c r="E850" s="71">
        <v>0</v>
      </c>
      <c r="F850" s="126">
        <f t="shared" si="24"/>
        <v>0</v>
      </c>
      <c r="G850" s="126">
        <f t="shared" si="25"/>
        <v>0</v>
      </c>
      <c r="H850" s="127">
        <v>2150516</v>
      </c>
    </row>
    <row r="851" customFormat="1" customHeight="1" spans="1:8">
      <c r="A851" s="101"/>
      <c r="B851" s="130" t="s">
        <v>910</v>
      </c>
      <c r="C851" s="71">
        <v>0</v>
      </c>
      <c r="D851" s="71">
        <v>40</v>
      </c>
      <c r="E851" s="71">
        <v>40</v>
      </c>
      <c r="F851" s="126">
        <f t="shared" si="24"/>
        <v>0</v>
      </c>
      <c r="G851" s="126">
        <f t="shared" si="25"/>
        <v>1</v>
      </c>
      <c r="H851" s="127">
        <v>2150517</v>
      </c>
    </row>
    <row r="852" customFormat="1" customHeight="1" spans="1:8">
      <c r="A852" s="101"/>
      <c r="B852" s="130" t="s">
        <v>222</v>
      </c>
      <c r="C852" s="71">
        <v>0</v>
      </c>
      <c r="D852" s="71">
        <v>0</v>
      </c>
      <c r="E852" s="71">
        <v>0</v>
      </c>
      <c r="F852" s="126">
        <f t="shared" ref="F852:F915" si="26">IF(C852=0,0,E852/C852)</f>
        <v>0</v>
      </c>
      <c r="G852" s="126">
        <f t="shared" ref="G852:G915" si="27">IF(D852=0,0,E852/D852)</f>
        <v>0</v>
      </c>
      <c r="H852" s="127">
        <v>2150550</v>
      </c>
    </row>
    <row r="853" customFormat="1" customHeight="1" spans="1:8">
      <c r="A853" s="101"/>
      <c r="B853" s="130" t="s">
        <v>911</v>
      </c>
      <c r="C853" s="71">
        <v>0</v>
      </c>
      <c r="D853" s="71">
        <v>0</v>
      </c>
      <c r="E853" s="71">
        <v>0</v>
      </c>
      <c r="F853" s="126">
        <f t="shared" si="26"/>
        <v>0</v>
      </c>
      <c r="G853" s="126">
        <f t="shared" si="27"/>
        <v>0</v>
      </c>
      <c r="H853" s="127">
        <v>2150599</v>
      </c>
    </row>
    <row r="854" customFormat="1" customHeight="1" spans="1:8">
      <c r="A854" s="101"/>
      <c r="B854" s="130" t="s">
        <v>912</v>
      </c>
      <c r="C854" s="71">
        <v>69</v>
      </c>
      <c r="D854" s="71">
        <v>79</v>
      </c>
      <c r="E854" s="71">
        <v>70</v>
      </c>
      <c r="F854" s="126">
        <f t="shared" si="26"/>
        <v>1.01449275362319</v>
      </c>
      <c r="G854" s="126">
        <f t="shared" si="27"/>
        <v>0.886075949367089</v>
      </c>
      <c r="H854" s="127">
        <v>21507</v>
      </c>
    </row>
    <row r="855" customFormat="1" customHeight="1" spans="1:8">
      <c r="A855" s="101"/>
      <c r="B855" s="130" t="s">
        <v>213</v>
      </c>
      <c r="C855" s="158">
        <v>59</v>
      </c>
      <c r="D855" s="71">
        <v>69</v>
      </c>
      <c r="E855" s="71">
        <v>60</v>
      </c>
      <c r="F855" s="126">
        <f t="shared" si="26"/>
        <v>1.01694915254237</v>
      </c>
      <c r="G855" s="126">
        <f t="shared" si="27"/>
        <v>0.869565217391304</v>
      </c>
      <c r="H855" s="127">
        <v>2150701</v>
      </c>
    </row>
    <row r="856" customFormat="1" customHeight="1" spans="1:8">
      <c r="A856" s="101"/>
      <c r="B856" s="130" t="s">
        <v>214</v>
      </c>
      <c r="C856" s="158"/>
      <c r="D856" s="71">
        <v>0</v>
      </c>
      <c r="E856" s="71">
        <v>0</v>
      </c>
      <c r="F856" s="126">
        <f t="shared" si="26"/>
        <v>0</v>
      </c>
      <c r="G856" s="126">
        <f t="shared" si="27"/>
        <v>0</v>
      </c>
      <c r="H856" s="127">
        <v>2150702</v>
      </c>
    </row>
    <row r="857" customFormat="1" customHeight="1" spans="1:8">
      <c r="A857" s="101"/>
      <c r="B857" s="130" t="s">
        <v>215</v>
      </c>
      <c r="C857" s="158"/>
      <c r="D857" s="71">
        <v>0</v>
      </c>
      <c r="E857" s="71">
        <v>0</v>
      </c>
      <c r="F857" s="126">
        <f t="shared" si="26"/>
        <v>0</v>
      </c>
      <c r="G857" s="126">
        <f t="shared" si="27"/>
        <v>0</v>
      </c>
      <c r="H857" s="127">
        <v>2150703</v>
      </c>
    </row>
    <row r="858" customFormat="1" customHeight="1" spans="1:8">
      <c r="A858" s="101"/>
      <c r="B858" s="130" t="s">
        <v>913</v>
      </c>
      <c r="C858" s="158"/>
      <c r="D858" s="71">
        <v>0</v>
      </c>
      <c r="E858" s="71">
        <v>0</v>
      </c>
      <c r="F858" s="126">
        <f t="shared" si="26"/>
        <v>0</v>
      </c>
      <c r="G858" s="126">
        <f t="shared" si="27"/>
        <v>0</v>
      </c>
      <c r="H858" s="127">
        <v>2150704</v>
      </c>
    </row>
    <row r="859" customFormat="1" customHeight="1" spans="1:8">
      <c r="A859" s="101"/>
      <c r="B859" s="130" t="s">
        <v>914</v>
      </c>
      <c r="C859" s="158"/>
      <c r="D859" s="71">
        <v>0</v>
      </c>
      <c r="E859" s="71">
        <v>0</v>
      </c>
      <c r="F859" s="126">
        <f t="shared" si="26"/>
        <v>0</v>
      </c>
      <c r="G859" s="126">
        <f t="shared" si="27"/>
        <v>0</v>
      </c>
      <c r="H859" s="127">
        <v>2150705</v>
      </c>
    </row>
    <row r="860" customFormat="1" customHeight="1" spans="1:8">
      <c r="A860" s="101"/>
      <c r="B860" s="130" t="s">
        <v>915</v>
      </c>
      <c r="C860" s="158">
        <v>10</v>
      </c>
      <c r="D860" s="71">
        <v>10</v>
      </c>
      <c r="E860" s="71">
        <v>10</v>
      </c>
      <c r="F860" s="126">
        <f t="shared" si="26"/>
        <v>1</v>
      </c>
      <c r="G860" s="126">
        <f t="shared" si="27"/>
        <v>1</v>
      </c>
      <c r="H860" s="127">
        <v>2150799</v>
      </c>
    </row>
    <row r="861" customFormat="1" customHeight="1" spans="1:8">
      <c r="A861" s="101"/>
      <c r="B861" s="130" t="s">
        <v>916</v>
      </c>
      <c r="C861" s="71">
        <v>566</v>
      </c>
      <c r="D861" s="71">
        <v>276</v>
      </c>
      <c r="E861" s="71">
        <v>428</v>
      </c>
      <c r="F861" s="126">
        <f t="shared" si="26"/>
        <v>0.756183745583039</v>
      </c>
      <c r="G861" s="126">
        <f t="shared" si="27"/>
        <v>1.55072463768116</v>
      </c>
      <c r="H861" s="127">
        <v>21508</v>
      </c>
    </row>
    <row r="862" customFormat="1" customHeight="1" spans="1:8">
      <c r="A862" s="101"/>
      <c r="B862" s="130" t="s">
        <v>213</v>
      </c>
      <c r="C862" s="71"/>
      <c r="D862" s="71">
        <v>0</v>
      </c>
      <c r="E862" s="71">
        <v>0</v>
      </c>
      <c r="F862" s="126">
        <f t="shared" si="26"/>
        <v>0</v>
      </c>
      <c r="G862" s="126">
        <f t="shared" si="27"/>
        <v>0</v>
      </c>
      <c r="H862" s="127">
        <v>2150801</v>
      </c>
    </row>
    <row r="863" customFormat="1" customHeight="1" spans="1:8">
      <c r="A863" s="101"/>
      <c r="B863" s="130" t="s">
        <v>214</v>
      </c>
      <c r="C863" s="71"/>
      <c r="D863" s="71">
        <v>0</v>
      </c>
      <c r="E863" s="71">
        <v>0</v>
      </c>
      <c r="F863" s="126">
        <f t="shared" si="26"/>
        <v>0</v>
      </c>
      <c r="G863" s="126">
        <f t="shared" si="27"/>
        <v>0</v>
      </c>
      <c r="H863" s="127">
        <v>2150802</v>
      </c>
    </row>
    <row r="864" customFormat="1" customHeight="1" spans="1:8">
      <c r="A864" s="101"/>
      <c r="B864" s="130" t="s">
        <v>215</v>
      </c>
      <c r="C864" s="71"/>
      <c r="D864" s="71">
        <v>0</v>
      </c>
      <c r="E864" s="71">
        <v>0</v>
      </c>
      <c r="F864" s="126">
        <f t="shared" si="26"/>
        <v>0</v>
      </c>
      <c r="G864" s="126">
        <f t="shared" si="27"/>
        <v>0</v>
      </c>
      <c r="H864" s="127">
        <v>2150803</v>
      </c>
    </row>
    <row r="865" customFormat="1" customHeight="1" spans="1:8">
      <c r="A865" s="101"/>
      <c r="B865" s="130" t="s">
        <v>917</v>
      </c>
      <c r="C865" s="71"/>
      <c r="D865" s="71">
        <v>0</v>
      </c>
      <c r="E865" s="71">
        <v>0</v>
      </c>
      <c r="F865" s="126">
        <f t="shared" si="26"/>
        <v>0</v>
      </c>
      <c r="G865" s="126">
        <f t="shared" si="27"/>
        <v>0</v>
      </c>
      <c r="H865" s="127">
        <v>2150804</v>
      </c>
    </row>
    <row r="866" customFormat="1" customHeight="1" spans="1:8">
      <c r="A866" s="101"/>
      <c r="B866" s="130" t="s">
        <v>918</v>
      </c>
      <c r="C866" s="71">
        <v>306</v>
      </c>
      <c r="D866" s="71">
        <v>0</v>
      </c>
      <c r="E866" s="71">
        <v>351</v>
      </c>
      <c r="F866" s="126">
        <f t="shared" si="26"/>
        <v>1.14705882352941</v>
      </c>
      <c r="G866" s="126">
        <f t="shared" si="27"/>
        <v>0</v>
      </c>
      <c r="H866" s="127">
        <v>2150805</v>
      </c>
    </row>
    <row r="867" customFormat="1" customHeight="1" spans="1:8">
      <c r="A867" s="101"/>
      <c r="B867" s="130" t="s">
        <v>919</v>
      </c>
      <c r="C867" s="71"/>
      <c r="D867" s="71">
        <v>0</v>
      </c>
      <c r="E867" s="71">
        <v>0</v>
      </c>
      <c r="F867" s="126">
        <f t="shared" si="26"/>
        <v>0</v>
      </c>
      <c r="G867" s="126">
        <f t="shared" si="27"/>
        <v>0</v>
      </c>
      <c r="H867" s="127">
        <v>2150806</v>
      </c>
    </row>
    <row r="868" customFormat="1" customHeight="1" spans="1:8">
      <c r="A868" s="101"/>
      <c r="B868" s="130" t="s">
        <v>920</v>
      </c>
      <c r="C868" s="71">
        <v>260</v>
      </c>
      <c r="D868" s="71">
        <v>276</v>
      </c>
      <c r="E868" s="71">
        <v>77</v>
      </c>
      <c r="F868" s="126">
        <f t="shared" si="26"/>
        <v>0.296153846153846</v>
      </c>
      <c r="G868" s="126">
        <f t="shared" si="27"/>
        <v>0.278985507246377</v>
      </c>
      <c r="H868" s="127">
        <v>2150899</v>
      </c>
    </row>
    <row r="869" customFormat="1" customHeight="1" spans="1:8">
      <c r="A869" s="101"/>
      <c r="B869" s="130" t="s">
        <v>921</v>
      </c>
      <c r="C869" s="71">
        <v>0</v>
      </c>
      <c r="D869" s="71">
        <v>0</v>
      </c>
      <c r="E869" s="71">
        <v>0</v>
      </c>
      <c r="F869" s="126">
        <f t="shared" si="26"/>
        <v>0</v>
      </c>
      <c r="G869" s="126">
        <f t="shared" si="27"/>
        <v>0</v>
      </c>
      <c r="H869" s="127">
        <v>21599</v>
      </c>
    </row>
    <row r="870" customFormat="1" customHeight="1" spans="1:8">
      <c r="A870" s="101"/>
      <c r="B870" s="130" t="s">
        <v>922</v>
      </c>
      <c r="C870" s="71">
        <v>0</v>
      </c>
      <c r="D870" s="71">
        <v>0</v>
      </c>
      <c r="E870" s="71">
        <v>0</v>
      </c>
      <c r="F870" s="126">
        <f t="shared" si="26"/>
        <v>0</v>
      </c>
      <c r="G870" s="126">
        <f t="shared" si="27"/>
        <v>0</v>
      </c>
      <c r="H870" s="127">
        <v>2159901</v>
      </c>
    </row>
    <row r="871" customFormat="1" customHeight="1" spans="1:8">
      <c r="A871" s="101"/>
      <c r="B871" s="130" t="s">
        <v>923</v>
      </c>
      <c r="C871" s="71">
        <v>0</v>
      </c>
      <c r="D871" s="71">
        <v>0</v>
      </c>
      <c r="E871" s="71">
        <v>0</v>
      </c>
      <c r="F871" s="126">
        <f t="shared" si="26"/>
        <v>0</v>
      </c>
      <c r="G871" s="126">
        <f t="shared" si="27"/>
        <v>0</v>
      </c>
      <c r="H871" s="127">
        <v>2159904</v>
      </c>
    </row>
    <row r="872" customFormat="1" customHeight="1" spans="1:8">
      <c r="A872" s="101"/>
      <c r="B872" s="130" t="s">
        <v>924</v>
      </c>
      <c r="C872" s="71">
        <v>0</v>
      </c>
      <c r="D872" s="71">
        <v>0</v>
      </c>
      <c r="E872" s="71">
        <v>0</v>
      </c>
      <c r="F872" s="126">
        <f t="shared" si="26"/>
        <v>0</v>
      </c>
      <c r="G872" s="126">
        <f t="shared" si="27"/>
        <v>0</v>
      </c>
      <c r="H872" s="127">
        <v>2159905</v>
      </c>
    </row>
    <row r="873" customFormat="1" customHeight="1" spans="1:8">
      <c r="A873" s="101"/>
      <c r="B873" s="130" t="s">
        <v>925</v>
      </c>
      <c r="C873" s="71">
        <v>0</v>
      </c>
      <c r="D873" s="71">
        <v>0</v>
      </c>
      <c r="E873" s="71">
        <v>0</v>
      </c>
      <c r="F873" s="126">
        <f t="shared" si="26"/>
        <v>0</v>
      </c>
      <c r="G873" s="126">
        <f t="shared" si="27"/>
        <v>0</v>
      </c>
      <c r="H873" s="127">
        <v>2159906</v>
      </c>
    </row>
    <row r="874" customFormat="1" customHeight="1" spans="1:8">
      <c r="A874" s="101"/>
      <c r="B874" s="130" t="s">
        <v>926</v>
      </c>
      <c r="C874" s="71">
        <v>0</v>
      </c>
      <c r="D874" s="71">
        <v>0</v>
      </c>
      <c r="E874" s="71">
        <v>0</v>
      </c>
      <c r="F874" s="126">
        <f t="shared" si="26"/>
        <v>0</v>
      </c>
      <c r="G874" s="126">
        <f t="shared" si="27"/>
        <v>0</v>
      </c>
      <c r="H874" s="127">
        <v>2159999</v>
      </c>
    </row>
    <row r="875" customFormat="1" customHeight="1" spans="1:8">
      <c r="A875" s="84" t="s">
        <v>927</v>
      </c>
      <c r="B875" s="130" t="s">
        <v>174</v>
      </c>
      <c r="C875" s="71">
        <v>2209</v>
      </c>
      <c r="D875" s="71">
        <v>1269</v>
      </c>
      <c r="E875" s="71">
        <v>849</v>
      </c>
      <c r="F875" s="126">
        <f t="shared" si="26"/>
        <v>0.384336803983703</v>
      </c>
      <c r="G875" s="126">
        <f t="shared" si="27"/>
        <v>0.66903073286052</v>
      </c>
      <c r="H875" s="127">
        <v>216</v>
      </c>
    </row>
    <row r="876" customFormat="1" customHeight="1" spans="1:8">
      <c r="A876" s="101"/>
      <c r="B876" s="130" t="s">
        <v>928</v>
      </c>
      <c r="C876" s="71">
        <v>1959</v>
      </c>
      <c r="D876" s="71">
        <v>1177</v>
      </c>
      <c r="E876" s="71">
        <v>811</v>
      </c>
      <c r="F876" s="126">
        <f t="shared" si="26"/>
        <v>0.413986727922409</v>
      </c>
      <c r="G876" s="126">
        <f t="shared" si="27"/>
        <v>0.689039932030586</v>
      </c>
      <c r="H876" s="127">
        <v>21602</v>
      </c>
    </row>
    <row r="877" customFormat="1" customHeight="1" spans="1:8">
      <c r="A877" s="101"/>
      <c r="B877" s="130" t="s">
        <v>213</v>
      </c>
      <c r="C877" s="158">
        <v>145</v>
      </c>
      <c r="D877" s="71">
        <v>174</v>
      </c>
      <c r="E877" s="71">
        <v>147</v>
      </c>
      <c r="F877" s="126">
        <f t="shared" si="26"/>
        <v>1.01379310344828</v>
      </c>
      <c r="G877" s="126">
        <f t="shared" si="27"/>
        <v>0.844827586206897</v>
      </c>
      <c r="H877" s="127">
        <v>2160201</v>
      </c>
    </row>
    <row r="878" customFormat="1" customHeight="1" spans="1:8">
      <c r="A878" s="101"/>
      <c r="B878" s="130" t="s">
        <v>214</v>
      </c>
      <c r="C878" s="158"/>
      <c r="D878" s="71">
        <v>0</v>
      </c>
      <c r="E878" s="71">
        <v>0</v>
      </c>
      <c r="F878" s="126">
        <f t="shared" si="26"/>
        <v>0</v>
      </c>
      <c r="G878" s="126">
        <f t="shared" si="27"/>
        <v>0</v>
      </c>
      <c r="H878" s="127">
        <v>2160202</v>
      </c>
    </row>
    <row r="879" customFormat="1" customHeight="1" spans="1:8">
      <c r="A879" s="101"/>
      <c r="B879" s="130" t="s">
        <v>215</v>
      </c>
      <c r="C879" s="158"/>
      <c r="D879" s="71">
        <v>0</v>
      </c>
      <c r="E879" s="71">
        <v>0</v>
      </c>
      <c r="F879" s="126">
        <f t="shared" si="26"/>
        <v>0</v>
      </c>
      <c r="G879" s="126">
        <f t="shared" si="27"/>
        <v>0</v>
      </c>
      <c r="H879" s="127">
        <v>2160203</v>
      </c>
    </row>
    <row r="880" customFormat="1" customHeight="1" spans="1:8">
      <c r="A880" s="101"/>
      <c r="B880" s="130" t="s">
        <v>929</v>
      </c>
      <c r="C880" s="158"/>
      <c r="D880" s="71">
        <v>0</v>
      </c>
      <c r="E880" s="71">
        <v>0</v>
      </c>
      <c r="F880" s="126">
        <f t="shared" si="26"/>
        <v>0</v>
      </c>
      <c r="G880" s="126">
        <f t="shared" si="27"/>
        <v>0</v>
      </c>
      <c r="H880" s="127">
        <v>2160216</v>
      </c>
    </row>
    <row r="881" customFormat="1" customHeight="1" spans="1:8">
      <c r="A881" s="101"/>
      <c r="B881" s="130" t="s">
        <v>930</v>
      </c>
      <c r="C881" s="158"/>
      <c r="D881" s="71">
        <v>0</v>
      </c>
      <c r="E881" s="71">
        <v>0</v>
      </c>
      <c r="F881" s="126">
        <f t="shared" si="26"/>
        <v>0</v>
      </c>
      <c r="G881" s="126">
        <f t="shared" si="27"/>
        <v>0</v>
      </c>
      <c r="H881" s="127">
        <v>2160217</v>
      </c>
    </row>
    <row r="882" customFormat="1" customHeight="1" spans="1:8">
      <c r="A882" s="101"/>
      <c r="B882" s="130" t="s">
        <v>931</v>
      </c>
      <c r="C882" s="158"/>
      <c r="D882" s="71">
        <v>0</v>
      </c>
      <c r="E882" s="71">
        <v>0</v>
      </c>
      <c r="F882" s="126">
        <f t="shared" si="26"/>
        <v>0</v>
      </c>
      <c r="G882" s="126">
        <f t="shared" si="27"/>
        <v>0</v>
      </c>
      <c r="H882" s="127">
        <v>2160218</v>
      </c>
    </row>
    <row r="883" customFormat="1" customHeight="1" spans="1:8">
      <c r="A883" s="101"/>
      <c r="B883" s="130" t="s">
        <v>932</v>
      </c>
      <c r="C883" s="158"/>
      <c r="D883" s="71">
        <v>0</v>
      </c>
      <c r="E883" s="71">
        <v>0</v>
      </c>
      <c r="F883" s="126">
        <f t="shared" si="26"/>
        <v>0</v>
      </c>
      <c r="G883" s="126">
        <f t="shared" si="27"/>
        <v>0</v>
      </c>
      <c r="H883" s="127">
        <v>2160219</v>
      </c>
    </row>
    <row r="884" customFormat="1" customHeight="1" spans="1:8">
      <c r="A884" s="101"/>
      <c r="B884" s="130" t="s">
        <v>222</v>
      </c>
      <c r="C884" s="158"/>
      <c r="D884" s="71">
        <v>0</v>
      </c>
      <c r="E884" s="71">
        <v>0</v>
      </c>
      <c r="F884" s="126">
        <f t="shared" si="26"/>
        <v>0</v>
      </c>
      <c r="G884" s="126">
        <f t="shared" si="27"/>
        <v>0</v>
      </c>
      <c r="H884" s="127">
        <v>2160250</v>
      </c>
    </row>
    <row r="885" customFormat="1" customHeight="1" spans="1:8">
      <c r="A885" s="101"/>
      <c r="B885" s="130" t="s">
        <v>933</v>
      </c>
      <c r="C885" s="158">
        <v>1814</v>
      </c>
      <c r="D885" s="71">
        <v>1003</v>
      </c>
      <c r="E885" s="71">
        <v>664</v>
      </c>
      <c r="F885" s="126">
        <f t="shared" si="26"/>
        <v>0.366041896361632</v>
      </c>
      <c r="G885" s="126">
        <f t="shared" si="27"/>
        <v>0.662013958125623</v>
      </c>
      <c r="H885" s="127">
        <v>2160299</v>
      </c>
    </row>
    <row r="886" customFormat="1" customHeight="1" spans="1:8">
      <c r="A886" s="101"/>
      <c r="B886" s="130" t="s">
        <v>934</v>
      </c>
      <c r="C886" s="71">
        <v>100</v>
      </c>
      <c r="D886" s="71">
        <v>73</v>
      </c>
      <c r="E886" s="71">
        <v>38</v>
      </c>
      <c r="F886" s="126">
        <f t="shared" si="26"/>
        <v>0.38</v>
      </c>
      <c r="G886" s="126">
        <f t="shared" si="27"/>
        <v>0.520547945205479</v>
      </c>
      <c r="H886" s="127">
        <v>21606</v>
      </c>
    </row>
    <row r="887" customFormat="1" customHeight="1" spans="1:8">
      <c r="A887" s="101"/>
      <c r="B887" s="130" t="s">
        <v>213</v>
      </c>
      <c r="C887" s="71">
        <v>0</v>
      </c>
      <c r="D887" s="71">
        <v>0</v>
      </c>
      <c r="E887" s="71">
        <v>0</v>
      </c>
      <c r="F887" s="126">
        <f t="shared" si="26"/>
        <v>0</v>
      </c>
      <c r="G887" s="126">
        <f t="shared" si="27"/>
        <v>0</v>
      </c>
      <c r="H887" s="127">
        <v>2160601</v>
      </c>
    </row>
    <row r="888" customFormat="1" customHeight="1" spans="1:8">
      <c r="A888" s="101"/>
      <c r="B888" s="130" t="s">
        <v>214</v>
      </c>
      <c r="C888" s="71">
        <v>0</v>
      </c>
      <c r="D888" s="71">
        <v>0</v>
      </c>
      <c r="E888" s="71">
        <v>0</v>
      </c>
      <c r="F888" s="126">
        <f t="shared" si="26"/>
        <v>0</v>
      </c>
      <c r="G888" s="126">
        <f t="shared" si="27"/>
        <v>0</v>
      </c>
      <c r="H888" s="127">
        <v>2160602</v>
      </c>
    </row>
    <row r="889" customFormat="1" customHeight="1" spans="1:8">
      <c r="A889" s="101"/>
      <c r="B889" s="130" t="s">
        <v>215</v>
      </c>
      <c r="C889" s="71">
        <v>0</v>
      </c>
      <c r="D889" s="71">
        <v>0</v>
      </c>
      <c r="E889" s="71">
        <v>0</v>
      </c>
      <c r="F889" s="126">
        <f t="shared" si="26"/>
        <v>0</v>
      </c>
      <c r="G889" s="126">
        <f t="shared" si="27"/>
        <v>0</v>
      </c>
      <c r="H889" s="127">
        <v>2160603</v>
      </c>
    </row>
    <row r="890" customFormat="1" customHeight="1" spans="1:8">
      <c r="A890" s="101"/>
      <c r="B890" s="130" t="s">
        <v>935</v>
      </c>
      <c r="C890" s="71">
        <v>0</v>
      </c>
      <c r="D890" s="71">
        <v>0</v>
      </c>
      <c r="E890" s="71">
        <v>0</v>
      </c>
      <c r="F890" s="126">
        <f t="shared" si="26"/>
        <v>0</v>
      </c>
      <c r="G890" s="126">
        <f t="shared" si="27"/>
        <v>0</v>
      </c>
      <c r="H890" s="127">
        <v>2160607</v>
      </c>
    </row>
    <row r="891" customFormat="1" customHeight="1" spans="1:8">
      <c r="A891" s="101"/>
      <c r="B891" s="130" t="s">
        <v>936</v>
      </c>
      <c r="C891" s="158">
        <v>100</v>
      </c>
      <c r="D891" s="71">
        <v>73</v>
      </c>
      <c r="E891" s="71">
        <v>38</v>
      </c>
      <c r="F891" s="126">
        <f t="shared" si="26"/>
        <v>0.38</v>
      </c>
      <c r="G891" s="126">
        <f t="shared" si="27"/>
        <v>0.520547945205479</v>
      </c>
      <c r="H891" s="127">
        <v>2160699</v>
      </c>
    </row>
    <row r="892" customFormat="1" customHeight="1" spans="1:8">
      <c r="A892" s="101"/>
      <c r="B892" s="130" t="s">
        <v>937</v>
      </c>
      <c r="C892" s="71">
        <v>150</v>
      </c>
      <c r="D892" s="71">
        <v>19</v>
      </c>
      <c r="E892" s="71">
        <v>0</v>
      </c>
      <c r="F892" s="126">
        <f t="shared" si="26"/>
        <v>0</v>
      </c>
      <c r="G892" s="126">
        <f t="shared" si="27"/>
        <v>0</v>
      </c>
      <c r="H892" s="127">
        <v>21699</v>
      </c>
    </row>
    <row r="893" customFormat="1" customHeight="1" spans="1:8">
      <c r="A893" s="101"/>
      <c r="B893" s="130" t="s">
        <v>938</v>
      </c>
      <c r="C893" s="71">
        <v>0</v>
      </c>
      <c r="D893" s="71">
        <v>0</v>
      </c>
      <c r="E893" s="71">
        <v>0</v>
      </c>
      <c r="F893" s="126">
        <f t="shared" si="26"/>
        <v>0</v>
      </c>
      <c r="G893" s="126">
        <f t="shared" si="27"/>
        <v>0</v>
      </c>
      <c r="H893" s="127">
        <v>2169901</v>
      </c>
    </row>
    <row r="894" customFormat="1" customHeight="1" spans="1:8">
      <c r="A894" s="101"/>
      <c r="B894" s="130" t="s">
        <v>939</v>
      </c>
      <c r="C894" s="158">
        <v>150</v>
      </c>
      <c r="D894" s="71">
        <v>19</v>
      </c>
      <c r="E894" s="71">
        <v>0</v>
      </c>
      <c r="F894" s="126">
        <f t="shared" si="26"/>
        <v>0</v>
      </c>
      <c r="G894" s="126">
        <f t="shared" si="27"/>
        <v>0</v>
      </c>
      <c r="H894" s="127">
        <v>2169999</v>
      </c>
    </row>
    <row r="895" customFormat="1" customHeight="1" spans="1:8">
      <c r="A895" s="84" t="s">
        <v>940</v>
      </c>
      <c r="B895" s="130" t="s">
        <v>175</v>
      </c>
      <c r="C895" s="71">
        <v>0</v>
      </c>
      <c r="D895" s="71">
        <v>1</v>
      </c>
      <c r="E895" s="71">
        <v>6</v>
      </c>
      <c r="F895" s="126">
        <f t="shared" si="26"/>
        <v>0</v>
      </c>
      <c r="G895" s="126">
        <f t="shared" si="27"/>
        <v>6</v>
      </c>
      <c r="H895" s="127">
        <v>217</v>
      </c>
    </row>
    <row r="896" customFormat="1" customHeight="1" spans="1:8">
      <c r="A896" s="101"/>
      <c r="B896" s="130" t="s">
        <v>941</v>
      </c>
      <c r="C896" s="71">
        <v>0</v>
      </c>
      <c r="D896" s="71">
        <v>0</v>
      </c>
      <c r="E896" s="71">
        <v>0</v>
      </c>
      <c r="F896" s="126">
        <f t="shared" si="26"/>
        <v>0</v>
      </c>
      <c r="G896" s="126">
        <f t="shared" si="27"/>
        <v>0</v>
      </c>
      <c r="H896" s="127">
        <v>21701</v>
      </c>
    </row>
    <row r="897" customFormat="1" customHeight="1" spans="1:8">
      <c r="A897" s="101"/>
      <c r="B897" s="130" t="s">
        <v>213</v>
      </c>
      <c r="C897" s="71">
        <v>0</v>
      </c>
      <c r="D897" s="71">
        <v>0</v>
      </c>
      <c r="E897" s="71">
        <v>0</v>
      </c>
      <c r="F897" s="126">
        <f t="shared" si="26"/>
        <v>0</v>
      </c>
      <c r="G897" s="126">
        <f t="shared" si="27"/>
        <v>0</v>
      </c>
      <c r="H897" s="127">
        <v>2170101</v>
      </c>
    </row>
    <row r="898" customFormat="1" customHeight="1" spans="1:8">
      <c r="A898" s="101"/>
      <c r="B898" s="130" t="s">
        <v>214</v>
      </c>
      <c r="C898" s="71">
        <v>0</v>
      </c>
      <c r="D898" s="71">
        <v>0</v>
      </c>
      <c r="E898" s="71">
        <v>0</v>
      </c>
      <c r="F898" s="126">
        <f t="shared" si="26"/>
        <v>0</v>
      </c>
      <c r="G898" s="126">
        <f t="shared" si="27"/>
        <v>0</v>
      </c>
      <c r="H898" s="127">
        <v>2170102</v>
      </c>
    </row>
    <row r="899" customFormat="1" customHeight="1" spans="1:8">
      <c r="A899" s="101"/>
      <c r="B899" s="130" t="s">
        <v>215</v>
      </c>
      <c r="C899" s="71">
        <v>0</v>
      </c>
      <c r="D899" s="71">
        <v>0</v>
      </c>
      <c r="E899" s="71">
        <v>0</v>
      </c>
      <c r="F899" s="126">
        <f t="shared" si="26"/>
        <v>0</v>
      </c>
      <c r="G899" s="126">
        <f t="shared" si="27"/>
        <v>0</v>
      </c>
      <c r="H899" s="127">
        <v>2170103</v>
      </c>
    </row>
    <row r="900" customFormat="1" customHeight="1" spans="1:8">
      <c r="A900" s="101"/>
      <c r="B900" s="130" t="s">
        <v>942</v>
      </c>
      <c r="C900" s="71">
        <v>0</v>
      </c>
      <c r="D900" s="71">
        <v>0</v>
      </c>
      <c r="E900" s="71">
        <v>0</v>
      </c>
      <c r="F900" s="126">
        <f t="shared" si="26"/>
        <v>0</v>
      </c>
      <c r="G900" s="126">
        <f t="shared" si="27"/>
        <v>0</v>
      </c>
      <c r="H900" s="127">
        <v>2170104</v>
      </c>
    </row>
    <row r="901" customFormat="1" customHeight="1" spans="1:8">
      <c r="A901" s="101"/>
      <c r="B901" s="130" t="s">
        <v>222</v>
      </c>
      <c r="C901" s="71">
        <v>0</v>
      </c>
      <c r="D901" s="71">
        <v>0</v>
      </c>
      <c r="E901" s="71">
        <v>0</v>
      </c>
      <c r="F901" s="126">
        <f t="shared" si="26"/>
        <v>0</v>
      </c>
      <c r="G901" s="126">
        <f t="shared" si="27"/>
        <v>0</v>
      </c>
      <c r="H901" s="127">
        <v>2170150</v>
      </c>
    </row>
    <row r="902" customFormat="1" customHeight="1" spans="1:8">
      <c r="A902" s="101"/>
      <c r="B902" s="130" t="s">
        <v>943</v>
      </c>
      <c r="C902" s="71">
        <v>0</v>
      </c>
      <c r="D902" s="71">
        <v>0</v>
      </c>
      <c r="E902" s="71">
        <v>0</v>
      </c>
      <c r="F902" s="126">
        <f t="shared" si="26"/>
        <v>0</v>
      </c>
      <c r="G902" s="126">
        <f t="shared" si="27"/>
        <v>0</v>
      </c>
      <c r="H902" s="127">
        <v>2170199</v>
      </c>
    </row>
    <row r="903" customFormat="1" customHeight="1" spans="1:8">
      <c r="A903" s="101"/>
      <c r="B903" s="130" t="s">
        <v>944</v>
      </c>
      <c r="C903" s="71">
        <v>0</v>
      </c>
      <c r="D903" s="71">
        <v>0</v>
      </c>
      <c r="E903" s="71">
        <v>0</v>
      </c>
      <c r="F903" s="126">
        <f t="shared" si="26"/>
        <v>0</v>
      </c>
      <c r="G903" s="126">
        <f t="shared" si="27"/>
        <v>0</v>
      </c>
      <c r="H903" s="127">
        <v>21702</v>
      </c>
    </row>
    <row r="904" customFormat="1" customHeight="1" spans="1:8">
      <c r="A904" s="101"/>
      <c r="B904" s="130" t="s">
        <v>945</v>
      </c>
      <c r="C904" s="71">
        <v>0</v>
      </c>
      <c r="D904" s="71">
        <v>0</v>
      </c>
      <c r="E904" s="71">
        <v>0</v>
      </c>
      <c r="F904" s="126">
        <f t="shared" si="26"/>
        <v>0</v>
      </c>
      <c r="G904" s="126">
        <f t="shared" si="27"/>
        <v>0</v>
      </c>
      <c r="H904" s="127">
        <v>2170201</v>
      </c>
    </row>
    <row r="905" customFormat="1" customHeight="1" spans="1:8">
      <c r="A905" s="101"/>
      <c r="B905" s="130" t="s">
        <v>946</v>
      </c>
      <c r="C905" s="71">
        <v>0</v>
      </c>
      <c r="D905" s="71">
        <v>0</v>
      </c>
      <c r="E905" s="71">
        <v>0</v>
      </c>
      <c r="F905" s="126">
        <f t="shared" si="26"/>
        <v>0</v>
      </c>
      <c r="G905" s="126">
        <f t="shared" si="27"/>
        <v>0</v>
      </c>
      <c r="H905" s="127">
        <v>2170202</v>
      </c>
    </row>
    <row r="906" customFormat="1" customHeight="1" spans="1:8">
      <c r="A906" s="101"/>
      <c r="B906" s="130" t="s">
        <v>947</v>
      </c>
      <c r="C906" s="71">
        <v>0</v>
      </c>
      <c r="D906" s="71">
        <v>0</v>
      </c>
      <c r="E906" s="71">
        <v>0</v>
      </c>
      <c r="F906" s="126">
        <f t="shared" si="26"/>
        <v>0</v>
      </c>
      <c r="G906" s="126">
        <f t="shared" si="27"/>
        <v>0</v>
      </c>
      <c r="H906" s="127">
        <v>2170203</v>
      </c>
    </row>
    <row r="907" customFormat="1" customHeight="1" spans="1:8">
      <c r="A907" s="101"/>
      <c r="B907" s="130" t="s">
        <v>948</v>
      </c>
      <c r="C907" s="71">
        <v>0</v>
      </c>
      <c r="D907" s="71">
        <v>0</v>
      </c>
      <c r="E907" s="71">
        <v>0</v>
      </c>
      <c r="F907" s="126">
        <f t="shared" si="26"/>
        <v>0</v>
      </c>
      <c r="G907" s="126">
        <f t="shared" si="27"/>
        <v>0</v>
      </c>
      <c r="H907" s="127">
        <v>2170204</v>
      </c>
    </row>
    <row r="908" customFormat="1" customHeight="1" spans="1:8">
      <c r="A908" s="101"/>
      <c r="B908" s="130" t="s">
        <v>949</v>
      </c>
      <c r="C908" s="71">
        <v>0</v>
      </c>
      <c r="D908" s="71">
        <v>0</v>
      </c>
      <c r="E908" s="71">
        <v>0</v>
      </c>
      <c r="F908" s="126">
        <f t="shared" si="26"/>
        <v>0</v>
      </c>
      <c r="G908" s="126">
        <f t="shared" si="27"/>
        <v>0</v>
      </c>
      <c r="H908" s="127">
        <v>2170205</v>
      </c>
    </row>
    <row r="909" customFormat="1" customHeight="1" spans="1:8">
      <c r="A909" s="101"/>
      <c r="B909" s="130" t="s">
        <v>950</v>
      </c>
      <c r="C909" s="71">
        <v>0</v>
      </c>
      <c r="D909" s="71">
        <v>0</v>
      </c>
      <c r="E909" s="71">
        <v>0</v>
      </c>
      <c r="F909" s="126">
        <f t="shared" si="26"/>
        <v>0</v>
      </c>
      <c r="G909" s="126">
        <f t="shared" si="27"/>
        <v>0</v>
      </c>
      <c r="H909" s="127">
        <v>2170206</v>
      </c>
    </row>
    <row r="910" customFormat="1" customHeight="1" spans="1:8">
      <c r="A910" s="101"/>
      <c r="B910" s="130" t="s">
        <v>951</v>
      </c>
      <c r="C910" s="71">
        <v>0</v>
      </c>
      <c r="D910" s="71">
        <v>0</v>
      </c>
      <c r="E910" s="71">
        <v>0</v>
      </c>
      <c r="F910" s="126">
        <f t="shared" si="26"/>
        <v>0</v>
      </c>
      <c r="G910" s="126">
        <f t="shared" si="27"/>
        <v>0</v>
      </c>
      <c r="H910" s="127">
        <v>2170207</v>
      </c>
    </row>
    <row r="911" customFormat="1" customHeight="1" spans="1:8">
      <c r="A911" s="101"/>
      <c r="B911" s="130" t="s">
        <v>952</v>
      </c>
      <c r="C911" s="71">
        <v>0</v>
      </c>
      <c r="D911" s="71">
        <v>0</v>
      </c>
      <c r="E911" s="71">
        <v>0</v>
      </c>
      <c r="F911" s="126">
        <f t="shared" si="26"/>
        <v>0</v>
      </c>
      <c r="G911" s="126">
        <f t="shared" si="27"/>
        <v>0</v>
      </c>
      <c r="H911" s="127">
        <v>2170208</v>
      </c>
    </row>
    <row r="912" customFormat="1" customHeight="1" spans="1:8">
      <c r="A912" s="101"/>
      <c r="B912" s="130" t="s">
        <v>953</v>
      </c>
      <c r="C912" s="71">
        <v>0</v>
      </c>
      <c r="D912" s="71">
        <v>0</v>
      </c>
      <c r="E912" s="71">
        <v>0</v>
      </c>
      <c r="F912" s="126">
        <f t="shared" si="26"/>
        <v>0</v>
      </c>
      <c r="G912" s="126">
        <f t="shared" si="27"/>
        <v>0</v>
      </c>
      <c r="H912" s="127">
        <v>2170299</v>
      </c>
    </row>
    <row r="913" customFormat="1" customHeight="1" spans="1:8">
      <c r="A913" s="101"/>
      <c r="B913" s="130" t="s">
        <v>954</v>
      </c>
      <c r="C913" s="71">
        <v>0</v>
      </c>
      <c r="D913" s="71">
        <v>0</v>
      </c>
      <c r="E913" s="71">
        <v>4</v>
      </c>
      <c r="F913" s="126">
        <f t="shared" si="26"/>
        <v>0</v>
      </c>
      <c r="G913" s="126">
        <f t="shared" si="27"/>
        <v>0</v>
      </c>
      <c r="H913" s="127">
        <v>21703</v>
      </c>
    </row>
    <row r="914" customFormat="1" customHeight="1" spans="1:8">
      <c r="A914" s="101"/>
      <c r="B914" s="130" t="s">
        <v>955</v>
      </c>
      <c r="C914" s="71">
        <v>0</v>
      </c>
      <c r="D914" s="71">
        <v>0</v>
      </c>
      <c r="E914" s="71">
        <v>0</v>
      </c>
      <c r="F914" s="126">
        <f t="shared" si="26"/>
        <v>0</v>
      </c>
      <c r="G914" s="126">
        <f t="shared" si="27"/>
        <v>0</v>
      </c>
      <c r="H914" s="127">
        <v>2170301</v>
      </c>
    </row>
    <row r="915" customFormat="1" customHeight="1" spans="1:8">
      <c r="A915" s="101"/>
      <c r="B915" s="130" t="s">
        <v>956</v>
      </c>
      <c r="C915" s="71">
        <v>0</v>
      </c>
      <c r="D915" s="71">
        <v>0</v>
      </c>
      <c r="E915" s="71">
        <v>4</v>
      </c>
      <c r="F915" s="126">
        <f t="shared" si="26"/>
        <v>0</v>
      </c>
      <c r="G915" s="126">
        <f t="shared" si="27"/>
        <v>0</v>
      </c>
      <c r="H915" s="127">
        <v>2170302</v>
      </c>
    </row>
    <row r="916" customFormat="1" customHeight="1" spans="1:8">
      <c r="A916" s="101"/>
      <c r="B916" s="130" t="s">
        <v>957</v>
      </c>
      <c r="C916" s="71">
        <v>0</v>
      </c>
      <c r="D916" s="71">
        <v>0</v>
      </c>
      <c r="E916" s="71">
        <v>0</v>
      </c>
      <c r="F916" s="126">
        <f t="shared" ref="F916:F979" si="28">IF(C916=0,0,E916/C916)</f>
        <v>0</v>
      </c>
      <c r="G916" s="126">
        <f t="shared" ref="G916:G979" si="29">IF(D916=0,0,E916/D916)</f>
        <v>0</v>
      </c>
      <c r="H916" s="127">
        <v>2170303</v>
      </c>
    </row>
    <row r="917" customFormat="1" customHeight="1" spans="1:8">
      <c r="A917" s="101"/>
      <c r="B917" s="130" t="s">
        <v>958</v>
      </c>
      <c r="C917" s="71">
        <v>0</v>
      </c>
      <c r="D917" s="71">
        <v>0</v>
      </c>
      <c r="E917" s="71">
        <v>0</v>
      </c>
      <c r="F917" s="126">
        <f t="shared" si="28"/>
        <v>0</v>
      </c>
      <c r="G917" s="126">
        <f t="shared" si="29"/>
        <v>0</v>
      </c>
      <c r="H917" s="127">
        <v>2170304</v>
      </c>
    </row>
    <row r="918" customFormat="1" customHeight="1" spans="1:8">
      <c r="A918" s="101"/>
      <c r="B918" s="130" t="s">
        <v>959</v>
      </c>
      <c r="C918" s="71">
        <v>0</v>
      </c>
      <c r="D918" s="71">
        <v>0</v>
      </c>
      <c r="E918" s="71">
        <v>0</v>
      </c>
      <c r="F918" s="126">
        <f t="shared" si="28"/>
        <v>0</v>
      </c>
      <c r="G918" s="126">
        <f t="shared" si="29"/>
        <v>0</v>
      </c>
      <c r="H918" s="127">
        <v>2170399</v>
      </c>
    </row>
    <row r="919" customFormat="1" customHeight="1" spans="1:8">
      <c r="A919" s="101"/>
      <c r="B919" s="130" t="s">
        <v>960</v>
      </c>
      <c r="C919" s="71">
        <v>0</v>
      </c>
      <c r="D919" s="71">
        <v>0</v>
      </c>
      <c r="E919" s="71">
        <v>0</v>
      </c>
      <c r="F919" s="126">
        <f t="shared" si="28"/>
        <v>0</v>
      </c>
      <c r="G919" s="126">
        <f t="shared" si="29"/>
        <v>0</v>
      </c>
      <c r="H919" s="127">
        <v>21704</v>
      </c>
    </row>
    <row r="920" customFormat="1" customHeight="1" spans="1:8">
      <c r="A920" s="101"/>
      <c r="B920" s="130" t="s">
        <v>961</v>
      </c>
      <c r="C920" s="71">
        <v>0</v>
      </c>
      <c r="D920" s="71">
        <v>0</v>
      </c>
      <c r="E920" s="71">
        <v>0</v>
      </c>
      <c r="F920" s="126">
        <f t="shared" si="28"/>
        <v>0</v>
      </c>
      <c r="G920" s="126">
        <f t="shared" si="29"/>
        <v>0</v>
      </c>
      <c r="H920" s="127">
        <v>2170401</v>
      </c>
    </row>
    <row r="921" customFormat="1" customHeight="1" spans="1:8">
      <c r="A921" s="101"/>
      <c r="B921" s="130" t="s">
        <v>962</v>
      </c>
      <c r="C921" s="71">
        <v>0</v>
      </c>
      <c r="D921" s="71">
        <v>0</v>
      </c>
      <c r="E921" s="71">
        <v>0</v>
      </c>
      <c r="F921" s="126">
        <f t="shared" si="28"/>
        <v>0</v>
      </c>
      <c r="G921" s="126">
        <f t="shared" si="29"/>
        <v>0</v>
      </c>
      <c r="H921" s="127">
        <v>2170499</v>
      </c>
    </row>
    <row r="922" customFormat="1" customHeight="1" spans="1:8">
      <c r="A922" s="101"/>
      <c r="B922" s="130" t="s">
        <v>963</v>
      </c>
      <c r="C922" s="71">
        <v>0</v>
      </c>
      <c r="D922" s="71">
        <v>1</v>
      </c>
      <c r="E922" s="71">
        <v>2</v>
      </c>
      <c r="F922" s="126">
        <f t="shared" si="28"/>
        <v>0</v>
      </c>
      <c r="G922" s="126">
        <f t="shared" si="29"/>
        <v>2</v>
      </c>
      <c r="H922" s="127">
        <v>21799</v>
      </c>
    </row>
    <row r="923" customFormat="1" customHeight="1" spans="1:8">
      <c r="A923" s="101"/>
      <c r="B923" s="130" t="s">
        <v>964</v>
      </c>
      <c r="C923" s="71">
        <v>0</v>
      </c>
      <c r="D923" s="71">
        <v>0</v>
      </c>
      <c r="E923" s="71">
        <v>0</v>
      </c>
      <c r="F923" s="126">
        <f t="shared" si="28"/>
        <v>0</v>
      </c>
      <c r="G923" s="126">
        <f t="shared" si="29"/>
        <v>0</v>
      </c>
      <c r="H923" s="127">
        <v>2179902</v>
      </c>
    </row>
    <row r="924" customFormat="1" customHeight="1" spans="1:8">
      <c r="A924" s="101"/>
      <c r="B924" s="130" t="s">
        <v>965</v>
      </c>
      <c r="C924" s="71">
        <v>0</v>
      </c>
      <c r="D924" s="71">
        <v>1</v>
      </c>
      <c r="E924" s="71">
        <v>2</v>
      </c>
      <c r="F924" s="126">
        <f t="shared" si="28"/>
        <v>0</v>
      </c>
      <c r="G924" s="126">
        <f t="shared" si="29"/>
        <v>2</v>
      </c>
      <c r="H924" s="127">
        <v>2179999</v>
      </c>
    </row>
    <row r="925" customFormat="1" customHeight="1" spans="1:8">
      <c r="A925" s="84" t="s">
        <v>966</v>
      </c>
      <c r="B925" s="130" t="s">
        <v>176</v>
      </c>
      <c r="C925" s="71">
        <v>0</v>
      </c>
      <c r="D925" s="71">
        <v>0</v>
      </c>
      <c r="E925" s="71">
        <v>0</v>
      </c>
      <c r="F925" s="126">
        <f t="shared" si="28"/>
        <v>0</v>
      </c>
      <c r="G925" s="126">
        <f t="shared" si="29"/>
        <v>0</v>
      </c>
      <c r="H925" s="127">
        <v>219</v>
      </c>
    </row>
    <row r="926" customFormat="1" customHeight="1" spans="1:8">
      <c r="A926" s="101"/>
      <c r="B926" s="130" t="s">
        <v>967</v>
      </c>
      <c r="C926" s="71">
        <v>0</v>
      </c>
      <c r="D926" s="71">
        <v>0</v>
      </c>
      <c r="E926" s="71">
        <v>0</v>
      </c>
      <c r="F926" s="126">
        <f t="shared" si="28"/>
        <v>0</v>
      </c>
      <c r="G926" s="126">
        <f t="shared" si="29"/>
        <v>0</v>
      </c>
      <c r="H926" s="127">
        <v>21901</v>
      </c>
    </row>
    <row r="927" customFormat="1" customHeight="1" spans="1:8">
      <c r="A927" s="101"/>
      <c r="B927" s="130" t="s">
        <v>968</v>
      </c>
      <c r="C927" s="71">
        <v>0</v>
      </c>
      <c r="D927" s="71">
        <v>0</v>
      </c>
      <c r="E927" s="71">
        <v>0</v>
      </c>
      <c r="F927" s="126">
        <f t="shared" si="28"/>
        <v>0</v>
      </c>
      <c r="G927" s="126">
        <f t="shared" si="29"/>
        <v>0</v>
      </c>
      <c r="H927" s="127">
        <v>21902</v>
      </c>
    </row>
    <row r="928" customFormat="1" customHeight="1" spans="1:8">
      <c r="A928" s="101"/>
      <c r="B928" s="130" t="s">
        <v>969</v>
      </c>
      <c r="C928" s="71">
        <v>0</v>
      </c>
      <c r="D928" s="71">
        <v>0</v>
      </c>
      <c r="E928" s="71">
        <v>0</v>
      </c>
      <c r="F928" s="126">
        <f t="shared" si="28"/>
        <v>0</v>
      </c>
      <c r="G928" s="126">
        <f t="shared" si="29"/>
        <v>0</v>
      </c>
      <c r="H928" s="127">
        <v>21903</v>
      </c>
    </row>
    <row r="929" customFormat="1" customHeight="1" spans="1:8">
      <c r="A929" s="101"/>
      <c r="B929" s="130" t="s">
        <v>970</v>
      </c>
      <c r="C929" s="71">
        <v>0</v>
      </c>
      <c r="D929" s="71">
        <v>0</v>
      </c>
      <c r="E929" s="71">
        <v>0</v>
      </c>
      <c r="F929" s="126">
        <f t="shared" si="28"/>
        <v>0</v>
      </c>
      <c r="G929" s="126">
        <f t="shared" si="29"/>
        <v>0</v>
      </c>
      <c r="H929" s="127">
        <v>21904</v>
      </c>
    </row>
    <row r="930" customFormat="1" customHeight="1" spans="1:8">
      <c r="A930" s="101"/>
      <c r="B930" s="130" t="s">
        <v>971</v>
      </c>
      <c r="C930" s="71">
        <v>0</v>
      </c>
      <c r="D930" s="71">
        <v>0</v>
      </c>
      <c r="E930" s="71">
        <v>0</v>
      </c>
      <c r="F930" s="126">
        <f t="shared" si="28"/>
        <v>0</v>
      </c>
      <c r="G930" s="126">
        <f t="shared" si="29"/>
        <v>0</v>
      </c>
      <c r="H930" s="127">
        <v>21905</v>
      </c>
    </row>
    <row r="931" customFormat="1" customHeight="1" spans="1:8">
      <c r="A931" s="101"/>
      <c r="B931" s="130" t="s">
        <v>747</v>
      </c>
      <c r="C931" s="71">
        <v>0</v>
      </c>
      <c r="D931" s="71">
        <v>0</v>
      </c>
      <c r="E931" s="71">
        <v>0</v>
      </c>
      <c r="F931" s="126">
        <f t="shared" si="28"/>
        <v>0</v>
      </c>
      <c r="G931" s="126">
        <f t="shared" si="29"/>
        <v>0</v>
      </c>
      <c r="H931" s="127">
        <v>21906</v>
      </c>
    </row>
    <row r="932" customFormat="1" customHeight="1" spans="1:8">
      <c r="A932" s="101"/>
      <c r="B932" s="130" t="s">
        <v>972</v>
      </c>
      <c r="C932" s="71">
        <v>0</v>
      </c>
      <c r="D932" s="71">
        <v>0</v>
      </c>
      <c r="E932" s="71">
        <v>0</v>
      </c>
      <c r="F932" s="126">
        <f t="shared" si="28"/>
        <v>0</v>
      </c>
      <c r="G932" s="126">
        <f t="shared" si="29"/>
        <v>0</v>
      </c>
      <c r="H932" s="127">
        <v>21907</v>
      </c>
    </row>
    <row r="933" customFormat="1" customHeight="1" spans="1:8">
      <c r="A933" s="101"/>
      <c r="B933" s="130" t="s">
        <v>973</v>
      </c>
      <c r="C933" s="71">
        <v>0</v>
      </c>
      <c r="D933" s="71">
        <v>0</v>
      </c>
      <c r="E933" s="71">
        <v>0</v>
      </c>
      <c r="F933" s="126">
        <f t="shared" si="28"/>
        <v>0</v>
      </c>
      <c r="G933" s="126">
        <f t="shared" si="29"/>
        <v>0</v>
      </c>
      <c r="H933" s="127">
        <v>21908</v>
      </c>
    </row>
    <row r="934" customFormat="1" customHeight="1" spans="1:8">
      <c r="A934" s="101"/>
      <c r="B934" s="130" t="s">
        <v>974</v>
      </c>
      <c r="C934" s="71">
        <v>0</v>
      </c>
      <c r="D934" s="71">
        <v>0</v>
      </c>
      <c r="E934" s="71">
        <v>0</v>
      </c>
      <c r="F934" s="126">
        <f t="shared" si="28"/>
        <v>0</v>
      </c>
      <c r="G934" s="126">
        <f t="shared" si="29"/>
        <v>0</v>
      </c>
      <c r="H934" s="127">
        <v>21999</v>
      </c>
    </row>
    <row r="935" customFormat="1" customHeight="1" spans="1:8">
      <c r="A935" s="84" t="s">
        <v>975</v>
      </c>
      <c r="B935" s="130" t="s">
        <v>177</v>
      </c>
      <c r="C935" s="71">
        <v>1690</v>
      </c>
      <c r="D935" s="71">
        <v>1727</v>
      </c>
      <c r="E935" s="71">
        <v>1725</v>
      </c>
      <c r="F935" s="126">
        <f t="shared" si="28"/>
        <v>1.0207100591716</v>
      </c>
      <c r="G935" s="126">
        <f t="shared" si="29"/>
        <v>0.998841922408801</v>
      </c>
      <c r="H935" s="127">
        <v>220</v>
      </c>
    </row>
    <row r="936" customFormat="1" customHeight="1" spans="1:8">
      <c r="A936" s="101"/>
      <c r="B936" s="130" t="s">
        <v>976</v>
      </c>
      <c r="C936" s="71">
        <v>1615</v>
      </c>
      <c r="D936" s="71">
        <v>1666</v>
      </c>
      <c r="E936" s="71">
        <v>1645</v>
      </c>
      <c r="F936" s="126">
        <f t="shared" si="28"/>
        <v>1.01857585139319</v>
      </c>
      <c r="G936" s="126">
        <f t="shared" si="29"/>
        <v>0.987394957983193</v>
      </c>
      <c r="H936" s="127">
        <v>22001</v>
      </c>
    </row>
    <row r="937" customFormat="1" customHeight="1" spans="1:8">
      <c r="A937" s="101"/>
      <c r="B937" s="130" t="s">
        <v>213</v>
      </c>
      <c r="C937" s="158">
        <v>821</v>
      </c>
      <c r="D937" s="71">
        <v>844</v>
      </c>
      <c r="E937" s="71">
        <v>779</v>
      </c>
      <c r="F937" s="126">
        <f t="shared" si="28"/>
        <v>0.94884287454324</v>
      </c>
      <c r="G937" s="126">
        <f t="shared" si="29"/>
        <v>0.922985781990521</v>
      </c>
      <c r="H937" s="127">
        <v>2200101</v>
      </c>
    </row>
    <row r="938" customFormat="1" customHeight="1" spans="1:8">
      <c r="A938" s="101"/>
      <c r="B938" s="130" t="s">
        <v>214</v>
      </c>
      <c r="C938" s="158"/>
      <c r="D938" s="71">
        <v>98</v>
      </c>
      <c r="E938" s="71">
        <v>0</v>
      </c>
      <c r="F938" s="126">
        <f t="shared" si="28"/>
        <v>0</v>
      </c>
      <c r="G938" s="126">
        <f t="shared" si="29"/>
        <v>0</v>
      </c>
      <c r="H938" s="127">
        <v>2200102</v>
      </c>
    </row>
    <row r="939" customFormat="1" customHeight="1" spans="1:8">
      <c r="A939" s="101"/>
      <c r="B939" s="130" t="s">
        <v>215</v>
      </c>
      <c r="C939" s="158"/>
      <c r="D939" s="71">
        <v>0</v>
      </c>
      <c r="E939" s="71">
        <v>0</v>
      </c>
      <c r="F939" s="126">
        <f t="shared" si="28"/>
        <v>0</v>
      </c>
      <c r="G939" s="126">
        <f t="shared" si="29"/>
        <v>0</v>
      </c>
      <c r="H939" s="127">
        <v>2200103</v>
      </c>
    </row>
    <row r="940" customFormat="1" customHeight="1" spans="1:8">
      <c r="A940" s="101"/>
      <c r="B940" s="130" t="s">
        <v>977</v>
      </c>
      <c r="C940" s="158">
        <v>135</v>
      </c>
      <c r="D940" s="71">
        <v>124</v>
      </c>
      <c r="E940" s="71">
        <v>135</v>
      </c>
      <c r="F940" s="126">
        <f t="shared" si="28"/>
        <v>1</v>
      </c>
      <c r="G940" s="126">
        <f t="shared" si="29"/>
        <v>1.08870967741935</v>
      </c>
      <c r="H940" s="127">
        <v>2200104</v>
      </c>
    </row>
    <row r="941" customFormat="1" customHeight="1" spans="1:8">
      <c r="A941" s="101"/>
      <c r="B941" s="130" t="s">
        <v>978</v>
      </c>
      <c r="C941" s="158">
        <v>32</v>
      </c>
      <c r="D941" s="71">
        <v>0</v>
      </c>
      <c r="E941" s="71">
        <v>32</v>
      </c>
      <c r="F941" s="126">
        <f t="shared" si="28"/>
        <v>1</v>
      </c>
      <c r="G941" s="126">
        <f t="shared" si="29"/>
        <v>0</v>
      </c>
      <c r="H941" s="127">
        <v>2200106</v>
      </c>
    </row>
    <row r="942" customFormat="1" customHeight="1" spans="1:8">
      <c r="A942" s="101"/>
      <c r="B942" s="130" t="s">
        <v>979</v>
      </c>
      <c r="C942" s="158"/>
      <c r="D942" s="71">
        <v>0</v>
      </c>
      <c r="E942" s="71">
        <v>0</v>
      </c>
      <c r="F942" s="126">
        <f t="shared" si="28"/>
        <v>0</v>
      </c>
      <c r="G942" s="126">
        <f t="shared" si="29"/>
        <v>0</v>
      </c>
      <c r="H942" s="127">
        <v>2200107</v>
      </c>
    </row>
    <row r="943" customFormat="1" customHeight="1" spans="1:8">
      <c r="A943" s="101"/>
      <c r="B943" s="130" t="s">
        <v>980</v>
      </c>
      <c r="C943" s="158"/>
      <c r="D943" s="71">
        <v>0</v>
      </c>
      <c r="E943" s="71">
        <v>0</v>
      </c>
      <c r="F943" s="126">
        <f t="shared" si="28"/>
        <v>0</v>
      </c>
      <c r="G943" s="126">
        <f t="shared" si="29"/>
        <v>0</v>
      </c>
      <c r="H943" s="127">
        <v>2200108</v>
      </c>
    </row>
    <row r="944" customFormat="1" customHeight="1" spans="1:8">
      <c r="A944" s="101"/>
      <c r="B944" s="130" t="s">
        <v>981</v>
      </c>
      <c r="C944" s="158">
        <v>5</v>
      </c>
      <c r="D944" s="71">
        <v>25</v>
      </c>
      <c r="E944" s="71">
        <v>5</v>
      </c>
      <c r="F944" s="126">
        <f t="shared" si="28"/>
        <v>1</v>
      </c>
      <c r="G944" s="126">
        <f t="shared" si="29"/>
        <v>0.2</v>
      </c>
      <c r="H944" s="127">
        <v>2200109</v>
      </c>
    </row>
    <row r="945" customFormat="1" customHeight="1" spans="1:8">
      <c r="A945" s="101"/>
      <c r="B945" s="130" t="s">
        <v>982</v>
      </c>
      <c r="C945" s="158"/>
      <c r="D945" s="71">
        <v>0</v>
      </c>
      <c r="E945" s="71">
        <v>0</v>
      </c>
      <c r="F945" s="126">
        <f t="shared" si="28"/>
        <v>0</v>
      </c>
      <c r="G945" s="126">
        <f t="shared" si="29"/>
        <v>0</v>
      </c>
      <c r="H945" s="127">
        <v>2200112</v>
      </c>
    </row>
    <row r="946" customFormat="1" customHeight="1" spans="1:8">
      <c r="A946" s="101"/>
      <c r="B946" s="130" t="s">
        <v>983</v>
      </c>
      <c r="C946" s="158"/>
      <c r="D946" s="71">
        <v>0</v>
      </c>
      <c r="E946" s="71">
        <v>0</v>
      </c>
      <c r="F946" s="126">
        <f t="shared" si="28"/>
        <v>0</v>
      </c>
      <c r="G946" s="126">
        <f t="shared" si="29"/>
        <v>0</v>
      </c>
      <c r="H946" s="127">
        <v>2200113</v>
      </c>
    </row>
    <row r="947" customFormat="1" customHeight="1" spans="1:8">
      <c r="A947" s="101"/>
      <c r="B947" s="130" t="s">
        <v>984</v>
      </c>
      <c r="C947" s="158"/>
      <c r="D947" s="71">
        <v>39</v>
      </c>
      <c r="E947" s="71">
        <v>0</v>
      </c>
      <c r="F947" s="126">
        <f t="shared" si="28"/>
        <v>0</v>
      </c>
      <c r="G947" s="126">
        <f t="shared" si="29"/>
        <v>0</v>
      </c>
      <c r="H947" s="127">
        <v>2200114</v>
      </c>
    </row>
    <row r="948" customFormat="1" customHeight="1" spans="1:8">
      <c r="A948" s="101"/>
      <c r="B948" s="130" t="s">
        <v>985</v>
      </c>
      <c r="C948" s="158"/>
      <c r="D948" s="71">
        <v>0</v>
      </c>
      <c r="E948" s="71">
        <v>0</v>
      </c>
      <c r="F948" s="126">
        <f t="shared" si="28"/>
        <v>0</v>
      </c>
      <c r="G948" s="126">
        <f t="shared" si="29"/>
        <v>0</v>
      </c>
      <c r="H948" s="127">
        <v>2200115</v>
      </c>
    </row>
    <row r="949" customFormat="1" customHeight="1" spans="1:8">
      <c r="A949" s="101"/>
      <c r="B949" s="130" t="s">
        <v>986</v>
      </c>
      <c r="C949" s="158"/>
      <c r="D949" s="71">
        <v>0</v>
      </c>
      <c r="E949" s="71">
        <v>0</v>
      </c>
      <c r="F949" s="126">
        <f t="shared" si="28"/>
        <v>0</v>
      </c>
      <c r="G949" s="126">
        <f t="shared" si="29"/>
        <v>0</v>
      </c>
      <c r="H949" s="127">
        <v>2200116</v>
      </c>
    </row>
    <row r="950" customFormat="1" customHeight="1" spans="1:8">
      <c r="A950" s="101"/>
      <c r="B950" s="130" t="s">
        <v>987</v>
      </c>
      <c r="C950" s="158"/>
      <c r="D950" s="71">
        <v>0</v>
      </c>
      <c r="E950" s="71">
        <v>0</v>
      </c>
      <c r="F950" s="126">
        <f t="shared" si="28"/>
        <v>0</v>
      </c>
      <c r="G950" s="126">
        <f t="shared" si="29"/>
        <v>0</v>
      </c>
      <c r="H950" s="127">
        <v>2200119</v>
      </c>
    </row>
    <row r="951" customFormat="1" customHeight="1" spans="1:8">
      <c r="A951" s="101"/>
      <c r="B951" s="130" t="s">
        <v>988</v>
      </c>
      <c r="C951" s="158"/>
      <c r="D951" s="71">
        <v>0</v>
      </c>
      <c r="E951" s="71">
        <v>0</v>
      </c>
      <c r="F951" s="126">
        <f t="shared" si="28"/>
        <v>0</v>
      </c>
      <c r="G951" s="126">
        <f t="shared" si="29"/>
        <v>0</v>
      </c>
      <c r="H951" s="127">
        <v>2200120</v>
      </c>
    </row>
    <row r="952" customFormat="1" customHeight="1" spans="1:8">
      <c r="A952" s="101"/>
      <c r="B952" s="130" t="s">
        <v>989</v>
      </c>
      <c r="C952" s="158"/>
      <c r="D952" s="71">
        <v>0</v>
      </c>
      <c r="E952" s="71">
        <v>0</v>
      </c>
      <c r="F952" s="126">
        <f t="shared" si="28"/>
        <v>0</v>
      </c>
      <c r="G952" s="126">
        <f t="shared" si="29"/>
        <v>0</v>
      </c>
      <c r="H952" s="127">
        <v>2200121</v>
      </c>
    </row>
    <row r="953" customFormat="1" customHeight="1" spans="1:8">
      <c r="A953" s="101"/>
      <c r="B953" s="130" t="s">
        <v>990</v>
      </c>
      <c r="C953" s="158"/>
      <c r="D953" s="71">
        <v>0</v>
      </c>
      <c r="E953" s="71">
        <v>0</v>
      </c>
      <c r="F953" s="126">
        <f t="shared" si="28"/>
        <v>0</v>
      </c>
      <c r="G953" s="126">
        <f t="shared" si="29"/>
        <v>0</v>
      </c>
      <c r="H953" s="127">
        <v>2200122</v>
      </c>
    </row>
    <row r="954" customFormat="1" customHeight="1" spans="1:8">
      <c r="A954" s="101"/>
      <c r="B954" s="130" t="s">
        <v>991</v>
      </c>
      <c r="C954" s="158"/>
      <c r="D954" s="71">
        <v>0</v>
      </c>
      <c r="E954" s="71">
        <v>0</v>
      </c>
      <c r="F954" s="126">
        <f t="shared" si="28"/>
        <v>0</v>
      </c>
      <c r="G954" s="126">
        <f t="shared" si="29"/>
        <v>0</v>
      </c>
      <c r="H954" s="127">
        <v>2200123</v>
      </c>
    </row>
    <row r="955" customFormat="1" customHeight="1" spans="1:8">
      <c r="A955" s="101"/>
      <c r="B955" s="130" t="s">
        <v>992</v>
      </c>
      <c r="C955" s="158"/>
      <c r="D955" s="71">
        <v>0</v>
      </c>
      <c r="E955" s="71">
        <v>0</v>
      </c>
      <c r="F955" s="126">
        <f t="shared" si="28"/>
        <v>0</v>
      </c>
      <c r="G955" s="126">
        <f t="shared" si="29"/>
        <v>0</v>
      </c>
      <c r="H955" s="127">
        <v>2200124</v>
      </c>
    </row>
    <row r="956" customFormat="1" customHeight="1" spans="1:8">
      <c r="A956" s="101"/>
      <c r="B956" s="130" t="s">
        <v>993</v>
      </c>
      <c r="C956" s="158"/>
      <c r="D956" s="71">
        <v>0</v>
      </c>
      <c r="E956" s="71">
        <v>0</v>
      </c>
      <c r="F956" s="126">
        <f t="shared" si="28"/>
        <v>0</v>
      </c>
      <c r="G956" s="126">
        <f t="shared" si="29"/>
        <v>0</v>
      </c>
      <c r="H956" s="127">
        <v>2200125</v>
      </c>
    </row>
    <row r="957" customFormat="1" customHeight="1" spans="1:8">
      <c r="A957" s="101"/>
      <c r="B957" s="130" t="s">
        <v>994</v>
      </c>
      <c r="C957" s="158"/>
      <c r="D957" s="71">
        <v>0</v>
      </c>
      <c r="E957" s="71">
        <v>0</v>
      </c>
      <c r="F957" s="126">
        <f t="shared" si="28"/>
        <v>0</v>
      </c>
      <c r="G957" s="126">
        <f t="shared" si="29"/>
        <v>0</v>
      </c>
      <c r="H957" s="127">
        <v>2200126</v>
      </c>
    </row>
    <row r="958" customFormat="1" customHeight="1" spans="1:8">
      <c r="A958" s="101"/>
      <c r="B958" s="130" t="s">
        <v>995</v>
      </c>
      <c r="C958" s="158"/>
      <c r="D958" s="71">
        <v>0</v>
      </c>
      <c r="E958" s="71">
        <v>0</v>
      </c>
      <c r="F958" s="126">
        <f t="shared" si="28"/>
        <v>0</v>
      </c>
      <c r="G958" s="126">
        <f t="shared" si="29"/>
        <v>0</v>
      </c>
      <c r="H958" s="127">
        <v>2200127</v>
      </c>
    </row>
    <row r="959" customFormat="1" customHeight="1" spans="1:8">
      <c r="A959" s="101"/>
      <c r="B959" s="130" t="s">
        <v>996</v>
      </c>
      <c r="C959" s="158"/>
      <c r="D959" s="71">
        <v>0</v>
      </c>
      <c r="E959" s="71">
        <v>0</v>
      </c>
      <c r="F959" s="126">
        <f t="shared" si="28"/>
        <v>0</v>
      </c>
      <c r="G959" s="126">
        <f t="shared" si="29"/>
        <v>0</v>
      </c>
      <c r="H959" s="127">
        <v>2200128</v>
      </c>
    </row>
    <row r="960" customFormat="1" customHeight="1" spans="1:8">
      <c r="A960" s="101"/>
      <c r="B960" s="130" t="s">
        <v>997</v>
      </c>
      <c r="C960" s="158"/>
      <c r="D960" s="71">
        <v>0</v>
      </c>
      <c r="E960" s="71">
        <v>0</v>
      </c>
      <c r="F960" s="126">
        <f t="shared" si="28"/>
        <v>0</v>
      </c>
      <c r="G960" s="126">
        <f t="shared" si="29"/>
        <v>0</v>
      </c>
      <c r="H960" s="127">
        <v>2200129</v>
      </c>
    </row>
    <row r="961" customFormat="1" customHeight="1" spans="1:8">
      <c r="A961" s="101"/>
      <c r="B961" s="130" t="s">
        <v>222</v>
      </c>
      <c r="C961" s="158">
        <v>522</v>
      </c>
      <c r="D961" s="71">
        <v>517</v>
      </c>
      <c r="E961" s="71">
        <v>541</v>
      </c>
      <c r="F961" s="126">
        <f t="shared" si="28"/>
        <v>1.03639846743295</v>
      </c>
      <c r="G961" s="126">
        <f t="shared" si="29"/>
        <v>1.04642166344294</v>
      </c>
      <c r="H961" s="127">
        <v>2200150</v>
      </c>
    </row>
    <row r="962" customFormat="1" customHeight="1" spans="1:8">
      <c r="A962" s="101"/>
      <c r="B962" s="130" t="s">
        <v>998</v>
      </c>
      <c r="C962" s="158">
        <v>100</v>
      </c>
      <c r="D962" s="71">
        <v>19</v>
      </c>
      <c r="E962" s="71">
        <v>153</v>
      </c>
      <c r="F962" s="126">
        <f t="shared" si="28"/>
        <v>1.53</v>
      </c>
      <c r="G962" s="126">
        <f t="shared" si="29"/>
        <v>8.05263157894737</v>
      </c>
      <c r="H962" s="127">
        <v>2200199</v>
      </c>
    </row>
    <row r="963" customFormat="1" customHeight="1" spans="1:8">
      <c r="A963" s="101"/>
      <c r="B963" s="130" t="s">
        <v>999</v>
      </c>
      <c r="C963" s="71">
        <v>75</v>
      </c>
      <c r="D963" s="71">
        <v>61</v>
      </c>
      <c r="E963" s="71">
        <v>80</v>
      </c>
      <c r="F963" s="126">
        <f t="shared" si="28"/>
        <v>1.06666666666667</v>
      </c>
      <c r="G963" s="126">
        <f t="shared" si="29"/>
        <v>1.31147540983607</v>
      </c>
      <c r="H963" s="127">
        <v>22005</v>
      </c>
    </row>
    <row r="964" customFormat="1" customHeight="1" spans="1:8">
      <c r="A964" s="101"/>
      <c r="B964" s="130" t="s">
        <v>213</v>
      </c>
      <c r="C964" s="158">
        <v>33</v>
      </c>
      <c r="D964" s="71">
        <v>30</v>
      </c>
      <c r="E964" s="71">
        <v>23</v>
      </c>
      <c r="F964" s="126">
        <f t="shared" si="28"/>
        <v>0.696969696969697</v>
      </c>
      <c r="G964" s="126">
        <f t="shared" si="29"/>
        <v>0.766666666666667</v>
      </c>
      <c r="H964" s="127">
        <v>2200501</v>
      </c>
    </row>
    <row r="965" customFormat="1" customHeight="1" spans="1:8">
      <c r="A965" s="101"/>
      <c r="B965" s="130" t="s">
        <v>214</v>
      </c>
      <c r="C965" s="158"/>
      <c r="D965" s="71">
        <v>0</v>
      </c>
      <c r="E965" s="71">
        <v>0</v>
      </c>
      <c r="F965" s="126">
        <f t="shared" si="28"/>
        <v>0</v>
      </c>
      <c r="G965" s="126">
        <f t="shared" si="29"/>
        <v>0</v>
      </c>
      <c r="H965" s="127">
        <v>2200502</v>
      </c>
    </row>
    <row r="966" customFormat="1" customHeight="1" spans="1:8">
      <c r="A966" s="101"/>
      <c r="B966" s="130" t="s">
        <v>215</v>
      </c>
      <c r="C966" s="158"/>
      <c r="D966" s="71">
        <v>0</v>
      </c>
      <c r="E966" s="71">
        <v>0</v>
      </c>
      <c r="F966" s="126">
        <f t="shared" si="28"/>
        <v>0</v>
      </c>
      <c r="G966" s="126">
        <f t="shared" si="29"/>
        <v>0</v>
      </c>
      <c r="H966" s="127">
        <v>2200503</v>
      </c>
    </row>
    <row r="967" customFormat="1" customHeight="1" spans="1:8">
      <c r="A967" s="101"/>
      <c r="B967" s="130" t="s">
        <v>1000</v>
      </c>
      <c r="C967" s="158">
        <v>24</v>
      </c>
      <c r="D967" s="71">
        <v>24</v>
      </c>
      <c r="E967" s="71">
        <v>25</v>
      </c>
      <c r="F967" s="126">
        <f t="shared" si="28"/>
        <v>1.04166666666667</v>
      </c>
      <c r="G967" s="126">
        <f t="shared" si="29"/>
        <v>1.04166666666667</v>
      </c>
      <c r="H967" s="127">
        <v>2200504</v>
      </c>
    </row>
    <row r="968" customFormat="1" customHeight="1" spans="1:8">
      <c r="A968" s="101"/>
      <c r="B968" s="130" t="s">
        <v>1001</v>
      </c>
      <c r="C968" s="158"/>
      <c r="D968" s="71">
        <v>0</v>
      </c>
      <c r="E968" s="71">
        <v>0</v>
      </c>
      <c r="F968" s="126">
        <f t="shared" si="28"/>
        <v>0</v>
      </c>
      <c r="G968" s="126">
        <f t="shared" si="29"/>
        <v>0</v>
      </c>
      <c r="H968" s="127">
        <v>2200506</v>
      </c>
    </row>
    <row r="969" customFormat="1" customHeight="1" spans="1:8">
      <c r="A969" s="101"/>
      <c r="B969" s="130" t="s">
        <v>1002</v>
      </c>
      <c r="C969" s="158"/>
      <c r="D969" s="71">
        <v>0</v>
      </c>
      <c r="E969" s="71">
        <v>0</v>
      </c>
      <c r="F969" s="126">
        <f t="shared" si="28"/>
        <v>0</v>
      </c>
      <c r="G969" s="126">
        <f t="shared" si="29"/>
        <v>0</v>
      </c>
      <c r="H969" s="127">
        <v>2200507</v>
      </c>
    </row>
    <row r="970" customFormat="1" customHeight="1" spans="1:8">
      <c r="A970" s="101"/>
      <c r="B970" s="130" t="s">
        <v>1003</v>
      </c>
      <c r="C970" s="158"/>
      <c r="D970" s="71">
        <v>0</v>
      </c>
      <c r="E970" s="71">
        <v>0</v>
      </c>
      <c r="F970" s="126">
        <f t="shared" si="28"/>
        <v>0</v>
      </c>
      <c r="G970" s="126">
        <f t="shared" si="29"/>
        <v>0</v>
      </c>
      <c r="H970" s="127">
        <v>2200508</v>
      </c>
    </row>
    <row r="971" customFormat="1" customHeight="1" spans="1:8">
      <c r="A971" s="101"/>
      <c r="B971" s="130" t="s">
        <v>1004</v>
      </c>
      <c r="C971" s="158"/>
      <c r="D971" s="71">
        <v>0</v>
      </c>
      <c r="E971" s="71">
        <v>0</v>
      </c>
      <c r="F971" s="126">
        <f t="shared" si="28"/>
        <v>0</v>
      </c>
      <c r="G971" s="126">
        <f t="shared" si="29"/>
        <v>0</v>
      </c>
      <c r="H971" s="127">
        <v>2200509</v>
      </c>
    </row>
    <row r="972" customFormat="1" customHeight="1" spans="1:8">
      <c r="A972" s="101"/>
      <c r="B972" s="130" t="s">
        <v>1005</v>
      </c>
      <c r="C972" s="158"/>
      <c r="D972" s="71">
        <v>0</v>
      </c>
      <c r="E972" s="71">
        <v>0</v>
      </c>
      <c r="F972" s="126">
        <f t="shared" si="28"/>
        <v>0</v>
      </c>
      <c r="G972" s="126">
        <f t="shared" si="29"/>
        <v>0</v>
      </c>
      <c r="H972" s="127">
        <v>2200510</v>
      </c>
    </row>
    <row r="973" customFormat="1" customHeight="1" spans="1:8">
      <c r="A973" s="101"/>
      <c r="B973" s="130" t="s">
        <v>1006</v>
      </c>
      <c r="C973" s="158"/>
      <c r="D973" s="71">
        <v>0</v>
      </c>
      <c r="E973" s="71">
        <v>0</v>
      </c>
      <c r="F973" s="126">
        <f t="shared" si="28"/>
        <v>0</v>
      </c>
      <c r="G973" s="126">
        <f t="shared" si="29"/>
        <v>0</v>
      </c>
      <c r="H973" s="127">
        <v>2200511</v>
      </c>
    </row>
    <row r="974" customFormat="1" customHeight="1" spans="1:8">
      <c r="A974" s="101"/>
      <c r="B974" s="130" t="s">
        <v>1007</v>
      </c>
      <c r="C974" s="158"/>
      <c r="D974" s="71">
        <v>0</v>
      </c>
      <c r="E974" s="71">
        <v>0</v>
      </c>
      <c r="F974" s="126">
        <f t="shared" si="28"/>
        <v>0</v>
      </c>
      <c r="G974" s="126">
        <f t="shared" si="29"/>
        <v>0</v>
      </c>
      <c r="H974" s="127">
        <v>2200512</v>
      </c>
    </row>
    <row r="975" customFormat="1" customHeight="1" spans="1:8">
      <c r="A975" s="101"/>
      <c r="B975" s="130" t="s">
        <v>1008</v>
      </c>
      <c r="C975" s="158"/>
      <c r="D975" s="71">
        <v>0</v>
      </c>
      <c r="E975" s="71">
        <v>0</v>
      </c>
      <c r="F975" s="126">
        <f t="shared" si="28"/>
        <v>0</v>
      </c>
      <c r="G975" s="126">
        <f t="shared" si="29"/>
        <v>0</v>
      </c>
      <c r="H975" s="127">
        <v>2200513</v>
      </c>
    </row>
    <row r="976" customFormat="1" customHeight="1" spans="1:8">
      <c r="A976" s="101"/>
      <c r="B976" s="130" t="s">
        <v>1009</v>
      </c>
      <c r="C976" s="158"/>
      <c r="D976" s="71">
        <v>0</v>
      </c>
      <c r="E976" s="71">
        <v>0</v>
      </c>
      <c r="F976" s="126">
        <f t="shared" si="28"/>
        <v>0</v>
      </c>
      <c r="G976" s="126">
        <f t="shared" si="29"/>
        <v>0</v>
      </c>
      <c r="H976" s="127">
        <v>2200514</v>
      </c>
    </row>
    <row r="977" customFormat="1" customHeight="1" spans="1:8">
      <c r="A977" s="101"/>
      <c r="B977" s="130" t="s">
        <v>1010</v>
      </c>
      <c r="C977" s="158">
        <v>18</v>
      </c>
      <c r="D977" s="71">
        <v>7</v>
      </c>
      <c r="E977" s="71">
        <v>32</v>
      </c>
      <c r="F977" s="126">
        <f t="shared" si="28"/>
        <v>1.77777777777778</v>
      </c>
      <c r="G977" s="126">
        <f t="shared" si="29"/>
        <v>4.57142857142857</v>
      </c>
      <c r="H977" s="127">
        <v>2200599</v>
      </c>
    </row>
    <row r="978" customFormat="1" customHeight="1" spans="1:8">
      <c r="A978" s="101"/>
      <c r="B978" s="130" t="s">
        <v>1011</v>
      </c>
      <c r="C978" s="71">
        <v>0</v>
      </c>
      <c r="D978" s="71">
        <v>0</v>
      </c>
      <c r="E978" s="71">
        <v>0</v>
      </c>
      <c r="F978" s="126">
        <f t="shared" si="28"/>
        <v>0</v>
      </c>
      <c r="G978" s="126">
        <f t="shared" si="29"/>
        <v>0</v>
      </c>
      <c r="H978" s="127">
        <v>22099</v>
      </c>
    </row>
    <row r="979" customFormat="1" customHeight="1" spans="1:8">
      <c r="A979" s="101"/>
      <c r="B979" s="130" t="s">
        <v>1012</v>
      </c>
      <c r="C979" s="71">
        <v>0</v>
      </c>
      <c r="D979" s="71">
        <v>0</v>
      </c>
      <c r="E979" s="71">
        <v>0</v>
      </c>
      <c r="F979" s="126">
        <f t="shared" si="28"/>
        <v>0</v>
      </c>
      <c r="G979" s="126">
        <f t="shared" si="29"/>
        <v>0</v>
      </c>
      <c r="H979" s="127">
        <v>2209999</v>
      </c>
    </row>
    <row r="980" customFormat="1" customHeight="1" spans="1:8">
      <c r="A980" s="84" t="s">
        <v>1013</v>
      </c>
      <c r="B980" s="130" t="s">
        <v>178</v>
      </c>
      <c r="C980" s="71">
        <v>37328</v>
      </c>
      <c r="D980" s="71">
        <v>37164</v>
      </c>
      <c r="E980" s="71">
        <v>28413</v>
      </c>
      <c r="F980" s="126">
        <f t="shared" ref="F980:F1043" si="30">IF(C980=0,0,E980/C980)</f>
        <v>0.761171238748393</v>
      </c>
      <c r="G980" s="126">
        <f t="shared" ref="G980:G1043" si="31">IF(D980=0,0,E980/D980)</f>
        <v>0.764530190506942</v>
      </c>
      <c r="H980" s="127">
        <v>221</v>
      </c>
    </row>
    <row r="981" customFormat="1" customHeight="1" spans="1:8">
      <c r="A981" s="101"/>
      <c r="B981" s="130" t="s">
        <v>1014</v>
      </c>
      <c r="C981" s="71">
        <v>29679</v>
      </c>
      <c r="D981" s="71">
        <v>29427</v>
      </c>
      <c r="E981" s="71">
        <v>20829</v>
      </c>
      <c r="F981" s="126">
        <f t="shared" si="30"/>
        <v>0.701809360153644</v>
      </c>
      <c r="G981" s="126">
        <f t="shared" si="31"/>
        <v>0.707819349576919</v>
      </c>
      <c r="H981" s="127">
        <v>22101</v>
      </c>
    </row>
    <row r="982" customFormat="1" customHeight="1" spans="1:8">
      <c r="A982" s="101"/>
      <c r="B982" s="130" t="s">
        <v>1015</v>
      </c>
      <c r="C982" s="158"/>
      <c r="D982" s="71">
        <v>0</v>
      </c>
      <c r="E982" s="71">
        <v>0</v>
      </c>
      <c r="F982" s="126">
        <f t="shared" si="30"/>
        <v>0</v>
      </c>
      <c r="G982" s="126">
        <f t="shared" si="31"/>
        <v>0</v>
      </c>
      <c r="H982" s="127">
        <v>2210101</v>
      </c>
    </row>
    <row r="983" customFormat="1" customHeight="1" spans="1:8">
      <c r="A983" s="101"/>
      <c r="B983" s="130" t="s">
        <v>1016</v>
      </c>
      <c r="C983" s="158"/>
      <c r="D983" s="71">
        <v>0</v>
      </c>
      <c r="E983" s="71">
        <v>0</v>
      </c>
      <c r="F983" s="126">
        <f t="shared" si="30"/>
        <v>0</v>
      </c>
      <c r="G983" s="126">
        <f t="shared" si="31"/>
        <v>0</v>
      </c>
      <c r="H983" s="127">
        <v>2210102</v>
      </c>
    </row>
    <row r="984" customFormat="1" customHeight="1" spans="1:8">
      <c r="A984" s="101"/>
      <c r="B984" s="130" t="s">
        <v>1017</v>
      </c>
      <c r="C984" s="158">
        <v>17442</v>
      </c>
      <c r="D984" s="71">
        <v>21369</v>
      </c>
      <c r="E984" s="71">
        <v>10797</v>
      </c>
      <c r="F984" s="126">
        <f t="shared" si="30"/>
        <v>0.619023047815617</v>
      </c>
      <c r="G984" s="126">
        <f t="shared" si="31"/>
        <v>0.50526463568721</v>
      </c>
      <c r="H984" s="127">
        <v>2210103</v>
      </c>
    </row>
    <row r="985" customFormat="1" customHeight="1" spans="1:8">
      <c r="A985" s="101"/>
      <c r="B985" s="130" t="s">
        <v>1018</v>
      </c>
      <c r="C985" s="158"/>
      <c r="D985" s="71">
        <v>0</v>
      </c>
      <c r="E985" s="71">
        <v>0</v>
      </c>
      <c r="F985" s="126">
        <f t="shared" si="30"/>
        <v>0</v>
      </c>
      <c r="G985" s="126">
        <f t="shared" si="31"/>
        <v>0</v>
      </c>
      <c r="H985" s="127">
        <v>2210104</v>
      </c>
    </row>
    <row r="986" customFormat="1" customHeight="1" spans="1:8">
      <c r="A986" s="101"/>
      <c r="B986" s="130" t="s">
        <v>1019</v>
      </c>
      <c r="C986" s="158">
        <v>4305</v>
      </c>
      <c r="D986" s="71">
        <v>2943</v>
      </c>
      <c r="E986" s="71">
        <v>1896</v>
      </c>
      <c r="F986" s="126">
        <f t="shared" si="30"/>
        <v>0.440418118466899</v>
      </c>
      <c r="G986" s="126">
        <f t="shared" si="31"/>
        <v>0.644240570846075</v>
      </c>
      <c r="H986" s="127">
        <v>2210105</v>
      </c>
    </row>
    <row r="987" customFormat="1" customHeight="1" spans="1:8">
      <c r="A987" s="101"/>
      <c r="B987" s="130" t="s">
        <v>1020</v>
      </c>
      <c r="C987" s="158">
        <v>3576</v>
      </c>
      <c r="D987" s="71">
        <v>3411</v>
      </c>
      <c r="E987" s="71">
        <v>186</v>
      </c>
      <c r="F987" s="126">
        <f t="shared" si="30"/>
        <v>0.0520134228187919</v>
      </c>
      <c r="G987" s="126">
        <f t="shared" si="31"/>
        <v>0.0545294635004398</v>
      </c>
      <c r="H987" s="127">
        <v>2210106</v>
      </c>
    </row>
    <row r="988" customFormat="1" customHeight="1" spans="1:8">
      <c r="A988" s="101"/>
      <c r="B988" s="130" t="s">
        <v>1021</v>
      </c>
      <c r="C988" s="158">
        <v>500</v>
      </c>
      <c r="D988" s="71">
        <v>573</v>
      </c>
      <c r="E988" s="71">
        <v>307</v>
      </c>
      <c r="F988" s="126">
        <f t="shared" si="30"/>
        <v>0.614</v>
      </c>
      <c r="G988" s="126">
        <f t="shared" si="31"/>
        <v>0.535776614310646</v>
      </c>
      <c r="H988" s="127">
        <v>2210107</v>
      </c>
    </row>
    <row r="989" customFormat="1" customHeight="1" spans="1:8">
      <c r="A989" s="101"/>
      <c r="B989" s="130" t="s">
        <v>1022</v>
      </c>
      <c r="C989" s="158">
        <v>3856</v>
      </c>
      <c r="D989" s="71">
        <v>1131</v>
      </c>
      <c r="E989" s="71">
        <v>1548</v>
      </c>
      <c r="F989" s="126">
        <f t="shared" si="30"/>
        <v>0.401452282157676</v>
      </c>
      <c r="G989" s="126">
        <f t="shared" si="31"/>
        <v>1.36870026525199</v>
      </c>
      <c r="H989" s="127">
        <v>2210108</v>
      </c>
    </row>
    <row r="990" customFormat="1" customHeight="1" spans="1:8">
      <c r="A990" s="101"/>
      <c r="B990" s="130" t="s">
        <v>1023</v>
      </c>
      <c r="C990" s="158"/>
      <c r="D990" s="71">
        <v>0</v>
      </c>
      <c r="E990" s="71">
        <v>0</v>
      </c>
      <c r="F990" s="126">
        <f t="shared" si="30"/>
        <v>0</v>
      </c>
      <c r="G990" s="126">
        <f t="shared" si="31"/>
        <v>0</v>
      </c>
      <c r="H990" s="127">
        <v>2210109</v>
      </c>
    </row>
    <row r="991" customFormat="1" customHeight="1" spans="1:8">
      <c r="A991" s="101"/>
      <c r="B991" s="130" t="s">
        <v>1024</v>
      </c>
      <c r="C991" s="158"/>
      <c r="D991" s="71">
        <v>0</v>
      </c>
      <c r="E991" s="71">
        <v>6095</v>
      </c>
      <c r="F991" s="126">
        <f t="shared" si="30"/>
        <v>0</v>
      </c>
      <c r="G991" s="126">
        <f t="shared" si="31"/>
        <v>0</v>
      </c>
      <c r="H991" s="127">
        <v>2210110</v>
      </c>
    </row>
    <row r="992" customFormat="1" customHeight="1" spans="1:8">
      <c r="A992" s="101"/>
      <c r="B992" s="130" t="s">
        <v>1025</v>
      </c>
      <c r="C992" s="158"/>
      <c r="D992" s="71">
        <v>0</v>
      </c>
      <c r="E992" s="71">
        <v>0</v>
      </c>
      <c r="F992" s="126">
        <f t="shared" si="30"/>
        <v>0</v>
      </c>
      <c r="G992" s="126">
        <f t="shared" si="31"/>
        <v>0</v>
      </c>
      <c r="H992" s="127">
        <v>2210199</v>
      </c>
    </row>
    <row r="993" customFormat="1" customHeight="1" spans="1:8">
      <c r="A993" s="101"/>
      <c r="B993" s="130" t="s">
        <v>1026</v>
      </c>
      <c r="C993" s="71">
        <v>7649</v>
      </c>
      <c r="D993" s="71">
        <v>7737</v>
      </c>
      <c r="E993" s="71">
        <v>7584</v>
      </c>
      <c r="F993" s="126">
        <f t="shared" si="30"/>
        <v>0.991502157144725</v>
      </c>
      <c r="G993" s="126">
        <f t="shared" si="31"/>
        <v>0.980224893369523</v>
      </c>
      <c r="H993" s="127">
        <v>22102</v>
      </c>
    </row>
    <row r="994" customFormat="1" customHeight="1" spans="1:8">
      <c r="A994" s="101"/>
      <c r="B994" s="130" t="s">
        <v>1027</v>
      </c>
      <c r="C994" s="158">
        <v>7649</v>
      </c>
      <c r="D994" s="71">
        <v>7737</v>
      </c>
      <c r="E994" s="71">
        <v>7584</v>
      </c>
      <c r="F994" s="126">
        <f t="shared" si="30"/>
        <v>0.991502157144725</v>
      </c>
      <c r="G994" s="126">
        <f t="shared" si="31"/>
        <v>0.980224893369523</v>
      </c>
      <c r="H994" s="127">
        <v>2210201</v>
      </c>
    </row>
    <row r="995" customFormat="1" customHeight="1" spans="1:8">
      <c r="A995" s="101"/>
      <c r="B995" s="130" t="s">
        <v>1028</v>
      </c>
      <c r="C995" s="71">
        <v>0</v>
      </c>
      <c r="D995" s="71">
        <v>0</v>
      </c>
      <c r="E995" s="71">
        <v>0</v>
      </c>
      <c r="F995" s="126">
        <f t="shared" si="30"/>
        <v>0</v>
      </c>
      <c r="G995" s="126">
        <f t="shared" si="31"/>
        <v>0</v>
      </c>
      <c r="H995" s="127">
        <v>2210202</v>
      </c>
    </row>
    <row r="996" customFormat="1" customHeight="1" spans="1:8">
      <c r="A996" s="101"/>
      <c r="B996" s="130" t="s">
        <v>1029</v>
      </c>
      <c r="C996" s="71">
        <v>0</v>
      </c>
      <c r="D996" s="71">
        <v>0</v>
      </c>
      <c r="E996" s="71">
        <v>0</v>
      </c>
      <c r="F996" s="126">
        <f t="shared" si="30"/>
        <v>0</v>
      </c>
      <c r="G996" s="126">
        <f t="shared" si="31"/>
        <v>0</v>
      </c>
      <c r="H996" s="127">
        <v>2210203</v>
      </c>
    </row>
    <row r="997" customFormat="1" customHeight="1" spans="1:8">
      <c r="A997" s="101"/>
      <c r="B997" s="130" t="s">
        <v>1030</v>
      </c>
      <c r="C997" s="71">
        <v>0</v>
      </c>
      <c r="D997" s="71">
        <v>0</v>
      </c>
      <c r="E997" s="71">
        <v>0</v>
      </c>
      <c r="F997" s="126">
        <f t="shared" si="30"/>
        <v>0</v>
      </c>
      <c r="G997" s="126">
        <f t="shared" si="31"/>
        <v>0</v>
      </c>
      <c r="H997" s="127">
        <v>22103</v>
      </c>
    </row>
    <row r="998" customFormat="1" customHeight="1" spans="1:8">
      <c r="A998" s="101"/>
      <c r="B998" s="130" t="s">
        <v>1031</v>
      </c>
      <c r="C998" s="71">
        <v>0</v>
      </c>
      <c r="D998" s="71">
        <v>0</v>
      </c>
      <c r="E998" s="71">
        <v>0</v>
      </c>
      <c r="F998" s="126">
        <f t="shared" si="30"/>
        <v>0</v>
      </c>
      <c r="G998" s="126">
        <f t="shared" si="31"/>
        <v>0</v>
      </c>
      <c r="H998" s="127">
        <v>2210301</v>
      </c>
    </row>
    <row r="999" customFormat="1" customHeight="1" spans="1:8">
      <c r="A999" s="101"/>
      <c r="B999" s="130" t="s">
        <v>1032</v>
      </c>
      <c r="C999" s="71">
        <v>0</v>
      </c>
      <c r="D999" s="71">
        <v>0</v>
      </c>
      <c r="E999" s="71">
        <v>0</v>
      </c>
      <c r="F999" s="126">
        <f t="shared" si="30"/>
        <v>0</v>
      </c>
      <c r="G999" s="126">
        <f t="shared" si="31"/>
        <v>0</v>
      </c>
      <c r="H999" s="127">
        <v>2210302</v>
      </c>
    </row>
    <row r="1000" customFormat="1" customHeight="1" spans="1:8">
      <c r="A1000" s="101"/>
      <c r="B1000" s="130" t="s">
        <v>1033</v>
      </c>
      <c r="C1000" s="71">
        <v>0</v>
      </c>
      <c r="D1000" s="71">
        <v>0</v>
      </c>
      <c r="E1000" s="71">
        <v>0</v>
      </c>
      <c r="F1000" s="126">
        <f t="shared" si="30"/>
        <v>0</v>
      </c>
      <c r="G1000" s="126">
        <f t="shared" si="31"/>
        <v>0</v>
      </c>
      <c r="H1000" s="127">
        <v>2210399</v>
      </c>
    </row>
    <row r="1001" customFormat="1" customHeight="1" spans="1:8">
      <c r="A1001" s="84" t="s">
        <v>1034</v>
      </c>
      <c r="B1001" s="130" t="s">
        <v>179</v>
      </c>
      <c r="C1001" s="71">
        <v>255</v>
      </c>
      <c r="D1001" s="71">
        <v>444</v>
      </c>
      <c r="E1001" s="71">
        <v>2707</v>
      </c>
      <c r="F1001" s="126">
        <f t="shared" si="30"/>
        <v>10.6156862745098</v>
      </c>
      <c r="G1001" s="126">
        <f t="shared" si="31"/>
        <v>6.09684684684685</v>
      </c>
      <c r="H1001" s="127">
        <v>222</v>
      </c>
    </row>
    <row r="1002" customFormat="1" customHeight="1" spans="1:8">
      <c r="A1002" s="101"/>
      <c r="B1002" s="130" t="s">
        <v>1035</v>
      </c>
      <c r="C1002" s="71">
        <v>250</v>
      </c>
      <c r="D1002" s="71">
        <v>444</v>
      </c>
      <c r="E1002" s="71">
        <v>252</v>
      </c>
      <c r="F1002" s="126">
        <f t="shared" si="30"/>
        <v>1.008</v>
      </c>
      <c r="G1002" s="126">
        <f t="shared" si="31"/>
        <v>0.567567567567568</v>
      </c>
      <c r="H1002" s="127">
        <v>22201</v>
      </c>
    </row>
    <row r="1003" customFormat="1" customHeight="1" spans="1:8">
      <c r="A1003" s="101"/>
      <c r="B1003" s="130" t="s">
        <v>213</v>
      </c>
      <c r="C1003" s="158"/>
      <c r="D1003" s="71">
        <v>0</v>
      </c>
      <c r="E1003" s="71">
        <v>0</v>
      </c>
      <c r="F1003" s="126">
        <f t="shared" si="30"/>
        <v>0</v>
      </c>
      <c r="G1003" s="126">
        <f t="shared" si="31"/>
        <v>0</v>
      </c>
      <c r="H1003" s="127">
        <v>2220101</v>
      </c>
    </row>
    <row r="1004" customFormat="1" customHeight="1" spans="1:8">
      <c r="A1004" s="101"/>
      <c r="B1004" s="130" t="s">
        <v>214</v>
      </c>
      <c r="C1004" s="158"/>
      <c r="D1004" s="71">
        <v>0</v>
      </c>
      <c r="E1004" s="71">
        <v>0</v>
      </c>
      <c r="F1004" s="126">
        <f t="shared" si="30"/>
        <v>0</v>
      </c>
      <c r="G1004" s="126">
        <f t="shared" si="31"/>
        <v>0</v>
      </c>
      <c r="H1004" s="127">
        <v>2220102</v>
      </c>
    </row>
    <row r="1005" customFormat="1" customHeight="1" spans="1:8">
      <c r="A1005" s="101"/>
      <c r="B1005" s="130" t="s">
        <v>215</v>
      </c>
      <c r="C1005" s="158"/>
      <c r="D1005" s="71">
        <v>0</v>
      </c>
      <c r="E1005" s="71">
        <v>0</v>
      </c>
      <c r="F1005" s="126">
        <f t="shared" si="30"/>
        <v>0</v>
      </c>
      <c r="G1005" s="126">
        <f t="shared" si="31"/>
        <v>0</v>
      </c>
      <c r="H1005" s="127">
        <v>2220103</v>
      </c>
    </row>
    <row r="1006" customFormat="1" customHeight="1" spans="1:8">
      <c r="A1006" s="101"/>
      <c r="B1006" s="130" t="s">
        <v>1036</v>
      </c>
      <c r="C1006" s="158"/>
      <c r="D1006" s="71">
        <v>0</v>
      </c>
      <c r="E1006" s="71">
        <v>0</v>
      </c>
      <c r="F1006" s="126">
        <f t="shared" si="30"/>
        <v>0</v>
      </c>
      <c r="G1006" s="126">
        <f t="shared" si="31"/>
        <v>0</v>
      </c>
      <c r="H1006" s="127">
        <v>2220104</v>
      </c>
    </row>
    <row r="1007" customFormat="1" customHeight="1" spans="1:8">
      <c r="A1007" s="101"/>
      <c r="B1007" s="130" t="s">
        <v>1037</v>
      </c>
      <c r="C1007" s="158">
        <v>120</v>
      </c>
      <c r="D1007" s="71">
        <v>80</v>
      </c>
      <c r="E1007" s="71">
        <v>20</v>
      </c>
      <c r="F1007" s="126">
        <f t="shared" si="30"/>
        <v>0.166666666666667</v>
      </c>
      <c r="G1007" s="126">
        <f t="shared" si="31"/>
        <v>0.25</v>
      </c>
      <c r="H1007" s="127">
        <v>2220105</v>
      </c>
    </row>
    <row r="1008" customFormat="1" customHeight="1" spans="1:8">
      <c r="A1008" s="101"/>
      <c r="B1008" s="130" t="s">
        <v>1038</v>
      </c>
      <c r="C1008" s="158"/>
      <c r="D1008" s="71">
        <v>0</v>
      </c>
      <c r="E1008" s="71">
        <v>0</v>
      </c>
      <c r="F1008" s="126">
        <f t="shared" si="30"/>
        <v>0</v>
      </c>
      <c r="G1008" s="126">
        <f t="shared" si="31"/>
        <v>0</v>
      </c>
      <c r="H1008" s="127">
        <v>2220106</v>
      </c>
    </row>
    <row r="1009" customFormat="1" customHeight="1" spans="1:8">
      <c r="A1009" s="101"/>
      <c r="B1009" s="130" t="s">
        <v>1039</v>
      </c>
      <c r="C1009" s="158"/>
      <c r="D1009" s="71">
        <v>0</v>
      </c>
      <c r="E1009" s="71">
        <v>0</v>
      </c>
      <c r="F1009" s="126">
        <f t="shared" si="30"/>
        <v>0</v>
      </c>
      <c r="G1009" s="126">
        <f t="shared" si="31"/>
        <v>0</v>
      </c>
      <c r="H1009" s="127">
        <v>2220107</v>
      </c>
    </row>
    <row r="1010" customFormat="1" customHeight="1" spans="1:8">
      <c r="A1010" s="101"/>
      <c r="B1010" s="130" t="s">
        <v>1040</v>
      </c>
      <c r="C1010" s="158"/>
      <c r="D1010" s="71">
        <v>0</v>
      </c>
      <c r="E1010" s="71">
        <v>0</v>
      </c>
      <c r="F1010" s="126">
        <f t="shared" si="30"/>
        <v>0</v>
      </c>
      <c r="G1010" s="126">
        <f t="shared" si="31"/>
        <v>0</v>
      </c>
      <c r="H1010" s="127">
        <v>2220112</v>
      </c>
    </row>
    <row r="1011" customFormat="1" customHeight="1" spans="1:8">
      <c r="A1011" s="101"/>
      <c r="B1011" s="130" t="s">
        <v>1041</v>
      </c>
      <c r="C1011" s="158"/>
      <c r="D1011" s="71">
        <v>0</v>
      </c>
      <c r="E1011" s="71">
        <v>0</v>
      </c>
      <c r="F1011" s="126">
        <f t="shared" si="30"/>
        <v>0</v>
      </c>
      <c r="G1011" s="126">
        <f t="shared" si="31"/>
        <v>0</v>
      </c>
      <c r="H1011" s="127">
        <v>2220113</v>
      </c>
    </row>
    <row r="1012" customFormat="1" customHeight="1" spans="1:8">
      <c r="A1012" s="101"/>
      <c r="B1012" s="130" t="s">
        <v>1042</v>
      </c>
      <c r="C1012" s="158"/>
      <c r="D1012" s="71">
        <v>0</v>
      </c>
      <c r="E1012" s="71">
        <v>0</v>
      </c>
      <c r="F1012" s="126">
        <f t="shared" si="30"/>
        <v>0</v>
      </c>
      <c r="G1012" s="126">
        <f t="shared" si="31"/>
        <v>0</v>
      </c>
      <c r="H1012" s="127">
        <v>2220114</v>
      </c>
    </row>
    <row r="1013" customFormat="1" customHeight="1" spans="1:8">
      <c r="A1013" s="101"/>
      <c r="B1013" s="130" t="s">
        <v>1043</v>
      </c>
      <c r="C1013" s="158">
        <v>130</v>
      </c>
      <c r="D1013" s="71">
        <v>364</v>
      </c>
      <c r="E1013" s="71">
        <v>232</v>
      </c>
      <c r="F1013" s="126">
        <f t="shared" si="30"/>
        <v>1.78461538461538</v>
      </c>
      <c r="G1013" s="126">
        <f t="shared" si="31"/>
        <v>0.637362637362637</v>
      </c>
      <c r="H1013" s="127">
        <v>2220115</v>
      </c>
    </row>
    <row r="1014" customFormat="1" customHeight="1" spans="1:8">
      <c r="A1014" s="101"/>
      <c r="B1014" s="130" t="s">
        <v>1044</v>
      </c>
      <c r="C1014" s="158"/>
      <c r="D1014" s="71">
        <v>0</v>
      </c>
      <c r="E1014" s="71">
        <v>0</v>
      </c>
      <c r="F1014" s="126">
        <f t="shared" si="30"/>
        <v>0</v>
      </c>
      <c r="G1014" s="126">
        <f t="shared" si="31"/>
        <v>0</v>
      </c>
      <c r="H1014" s="127">
        <v>2220118</v>
      </c>
    </row>
    <row r="1015" customFormat="1" customHeight="1" spans="1:8">
      <c r="A1015" s="101"/>
      <c r="B1015" s="130" t="s">
        <v>1045</v>
      </c>
      <c r="C1015" s="158"/>
      <c r="D1015" s="71">
        <v>0</v>
      </c>
      <c r="E1015" s="71">
        <v>0</v>
      </c>
      <c r="F1015" s="126">
        <f t="shared" si="30"/>
        <v>0</v>
      </c>
      <c r="G1015" s="126">
        <f t="shared" si="31"/>
        <v>0</v>
      </c>
      <c r="H1015" s="127">
        <v>2220119</v>
      </c>
    </row>
    <row r="1016" customFormat="1" customHeight="1" spans="1:8">
      <c r="A1016" s="101"/>
      <c r="B1016" s="130" t="s">
        <v>1046</v>
      </c>
      <c r="C1016" s="158"/>
      <c r="D1016" s="71">
        <v>0</v>
      </c>
      <c r="E1016" s="71">
        <v>0</v>
      </c>
      <c r="F1016" s="126">
        <f t="shared" si="30"/>
        <v>0</v>
      </c>
      <c r="G1016" s="126">
        <f t="shared" si="31"/>
        <v>0</v>
      </c>
      <c r="H1016" s="127">
        <v>2220120</v>
      </c>
    </row>
    <row r="1017" customFormat="1" customHeight="1" spans="1:8">
      <c r="A1017" s="101"/>
      <c r="B1017" s="130" t="s">
        <v>1047</v>
      </c>
      <c r="C1017" s="158"/>
      <c r="D1017" s="71">
        <v>0</v>
      </c>
      <c r="E1017" s="71">
        <v>0</v>
      </c>
      <c r="F1017" s="126">
        <f t="shared" si="30"/>
        <v>0</v>
      </c>
      <c r="G1017" s="126">
        <f t="shared" si="31"/>
        <v>0</v>
      </c>
      <c r="H1017" s="127">
        <v>2220121</v>
      </c>
    </row>
    <row r="1018" customFormat="1" customHeight="1" spans="1:8">
      <c r="A1018" s="101"/>
      <c r="B1018" s="130" t="s">
        <v>222</v>
      </c>
      <c r="C1018" s="158"/>
      <c r="D1018" s="71">
        <v>0</v>
      </c>
      <c r="E1018" s="71">
        <v>0</v>
      </c>
      <c r="F1018" s="126">
        <f t="shared" si="30"/>
        <v>0</v>
      </c>
      <c r="G1018" s="126">
        <f t="shared" si="31"/>
        <v>0</v>
      </c>
      <c r="H1018" s="127">
        <v>2220150</v>
      </c>
    </row>
    <row r="1019" customFormat="1" customHeight="1" spans="1:8">
      <c r="A1019" s="101"/>
      <c r="B1019" s="130" t="s">
        <v>1048</v>
      </c>
      <c r="C1019" s="71">
        <v>0</v>
      </c>
      <c r="D1019" s="71">
        <v>0</v>
      </c>
      <c r="E1019" s="71">
        <v>0</v>
      </c>
      <c r="F1019" s="126">
        <f t="shared" si="30"/>
        <v>0</v>
      </c>
      <c r="G1019" s="126">
        <f t="shared" si="31"/>
        <v>0</v>
      </c>
      <c r="H1019" s="127">
        <v>2220199</v>
      </c>
    </row>
    <row r="1020" customFormat="1" customHeight="1" spans="1:8">
      <c r="A1020" s="101"/>
      <c r="B1020" s="130" t="s">
        <v>1049</v>
      </c>
      <c r="C1020" s="71">
        <v>0</v>
      </c>
      <c r="D1020" s="71">
        <v>0</v>
      </c>
      <c r="E1020" s="71">
        <v>0</v>
      </c>
      <c r="F1020" s="126">
        <f t="shared" si="30"/>
        <v>0</v>
      </c>
      <c r="G1020" s="126">
        <f t="shared" si="31"/>
        <v>0</v>
      </c>
      <c r="H1020" s="127">
        <v>22203</v>
      </c>
    </row>
    <row r="1021" customFormat="1" customHeight="1" spans="1:8">
      <c r="A1021" s="101"/>
      <c r="B1021" s="130" t="s">
        <v>1050</v>
      </c>
      <c r="C1021" s="71">
        <v>0</v>
      </c>
      <c r="D1021" s="71">
        <v>0</v>
      </c>
      <c r="E1021" s="71">
        <v>0</v>
      </c>
      <c r="F1021" s="126">
        <f t="shared" si="30"/>
        <v>0</v>
      </c>
      <c r="G1021" s="126">
        <f t="shared" si="31"/>
        <v>0</v>
      </c>
      <c r="H1021" s="127">
        <v>2220301</v>
      </c>
    </row>
    <row r="1022" customFormat="1" customHeight="1" spans="1:8">
      <c r="A1022" s="101"/>
      <c r="B1022" s="130" t="s">
        <v>1051</v>
      </c>
      <c r="C1022" s="71">
        <v>0</v>
      </c>
      <c r="D1022" s="71">
        <v>0</v>
      </c>
      <c r="E1022" s="71">
        <v>0</v>
      </c>
      <c r="F1022" s="126">
        <f t="shared" si="30"/>
        <v>0</v>
      </c>
      <c r="G1022" s="126">
        <f t="shared" si="31"/>
        <v>0</v>
      </c>
      <c r="H1022" s="127">
        <v>2220303</v>
      </c>
    </row>
    <row r="1023" customFormat="1" customHeight="1" spans="1:8">
      <c r="A1023" s="101"/>
      <c r="B1023" s="130" t="s">
        <v>1052</v>
      </c>
      <c r="C1023" s="71">
        <v>0</v>
      </c>
      <c r="D1023" s="71">
        <v>0</v>
      </c>
      <c r="E1023" s="71">
        <v>0</v>
      </c>
      <c r="F1023" s="126">
        <f t="shared" si="30"/>
        <v>0</v>
      </c>
      <c r="G1023" s="126">
        <f t="shared" si="31"/>
        <v>0</v>
      </c>
      <c r="H1023" s="127">
        <v>2220304</v>
      </c>
    </row>
    <row r="1024" customFormat="1" customHeight="1" spans="1:8">
      <c r="A1024" s="101"/>
      <c r="B1024" s="130" t="s">
        <v>1053</v>
      </c>
      <c r="C1024" s="71">
        <v>0</v>
      </c>
      <c r="D1024" s="71">
        <v>0</v>
      </c>
      <c r="E1024" s="71">
        <v>0</v>
      </c>
      <c r="F1024" s="126">
        <f t="shared" si="30"/>
        <v>0</v>
      </c>
      <c r="G1024" s="126">
        <f t="shared" si="31"/>
        <v>0</v>
      </c>
      <c r="H1024" s="127">
        <v>2220305</v>
      </c>
    </row>
    <row r="1025" customFormat="1" customHeight="1" spans="1:8">
      <c r="A1025" s="101"/>
      <c r="B1025" s="130" t="s">
        <v>1054</v>
      </c>
      <c r="C1025" s="71">
        <v>0</v>
      </c>
      <c r="D1025" s="71">
        <v>0</v>
      </c>
      <c r="E1025" s="71">
        <v>0</v>
      </c>
      <c r="F1025" s="126">
        <f t="shared" si="30"/>
        <v>0</v>
      </c>
      <c r="G1025" s="126">
        <f t="shared" si="31"/>
        <v>0</v>
      </c>
      <c r="H1025" s="127">
        <v>2220399</v>
      </c>
    </row>
    <row r="1026" customFormat="1" customHeight="1" spans="1:8">
      <c r="A1026" s="101"/>
      <c r="B1026" s="130" t="s">
        <v>1055</v>
      </c>
      <c r="C1026" s="71">
        <v>5</v>
      </c>
      <c r="D1026" s="71">
        <v>0</v>
      </c>
      <c r="E1026" s="71">
        <v>2455</v>
      </c>
      <c r="F1026" s="126">
        <f t="shared" si="30"/>
        <v>491</v>
      </c>
      <c r="G1026" s="126">
        <f t="shared" si="31"/>
        <v>0</v>
      </c>
      <c r="H1026" s="127">
        <v>22204</v>
      </c>
    </row>
    <row r="1027" customFormat="1" customHeight="1" spans="1:8">
      <c r="A1027" s="101"/>
      <c r="B1027" s="130" t="s">
        <v>1056</v>
      </c>
      <c r="C1027" s="71">
        <v>0</v>
      </c>
      <c r="D1027" s="71">
        <v>0</v>
      </c>
      <c r="E1027" s="71">
        <v>0</v>
      </c>
      <c r="F1027" s="126">
        <f t="shared" si="30"/>
        <v>0</v>
      </c>
      <c r="G1027" s="126">
        <f t="shared" si="31"/>
        <v>0</v>
      </c>
      <c r="H1027" s="127">
        <v>2220401</v>
      </c>
    </row>
    <row r="1028" customFormat="1" customHeight="1" spans="1:8">
      <c r="A1028" s="101"/>
      <c r="B1028" s="130" t="s">
        <v>1057</v>
      </c>
      <c r="C1028" s="71">
        <v>0</v>
      </c>
      <c r="D1028" s="71">
        <v>0</v>
      </c>
      <c r="E1028" s="71">
        <v>0</v>
      </c>
      <c r="F1028" s="126">
        <f t="shared" si="30"/>
        <v>0</v>
      </c>
      <c r="G1028" s="126">
        <f t="shared" si="31"/>
        <v>0</v>
      </c>
      <c r="H1028" s="127">
        <v>2220402</v>
      </c>
    </row>
    <row r="1029" customFormat="1" customHeight="1" spans="1:8">
      <c r="A1029" s="101"/>
      <c r="B1029" s="130" t="s">
        <v>1058</v>
      </c>
      <c r="C1029" s="71">
        <v>0</v>
      </c>
      <c r="D1029" s="71">
        <v>0</v>
      </c>
      <c r="E1029" s="71">
        <v>2450</v>
      </c>
      <c r="F1029" s="126">
        <f t="shared" si="30"/>
        <v>0</v>
      </c>
      <c r="G1029" s="126">
        <f t="shared" si="31"/>
        <v>0</v>
      </c>
      <c r="H1029" s="127">
        <v>2220403</v>
      </c>
    </row>
    <row r="1030" customFormat="1" customHeight="1" spans="1:8">
      <c r="A1030" s="101"/>
      <c r="B1030" s="130" t="s">
        <v>1059</v>
      </c>
      <c r="C1030" s="71">
        <v>0</v>
      </c>
      <c r="D1030" s="71">
        <v>0</v>
      </c>
      <c r="E1030" s="71">
        <v>0</v>
      </c>
      <c r="F1030" s="126">
        <f t="shared" si="30"/>
        <v>0</v>
      </c>
      <c r="G1030" s="126">
        <f t="shared" si="31"/>
        <v>0</v>
      </c>
      <c r="H1030" s="127">
        <v>2220404</v>
      </c>
    </row>
    <row r="1031" customFormat="1" customHeight="1" spans="1:8">
      <c r="A1031" s="101"/>
      <c r="B1031" s="130" t="s">
        <v>1060</v>
      </c>
      <c r="C1031" s="158">
        <v>5</v>
      </c>
      <c r="D1031" s="71">
        <v>0</v>
      </c>
      <c r="E1031" s="71">
        <v>5</v>
      </c>
      <c r="F1031" s="126">
        <f t="shared" si="30"/>
        <v>1</v>
      </c>
      <c r="G1031" s="126">
        <f t="shared" si="31"/>
        <v>0</v>
      </c>
      <c r="H1031" s="127">
        <v>2220499</v>
      </c>
    </row>
    <row r="1032" customFormat="1" customHeight="1" spans="1:8">
      <c r="A1032" s="101"/>
      <c r="B1032" s="130" t="s">
        <v>1061</v>
      </c>
      <c r="C1032" s="71">
        <v>0</v>
      </c>
      <c r="D1032" s="71">
        <v>0</v>
      </c>
      <c r="E1032" s="71">
        <v>0</v>
      </c>
      <c r="F1032" s="126">
        <f t="shared" si="30"/>
        <v>0</v>
      </c>
      <c r="G1032" s="126">
        <f t="shared" si="31"/>
        <v>0</v>
      </c>
      <c r="H1032" s="127">
        <v>22205</v>
      </c>
    </row>
    <row r="1033" customFormat="1" customHeight="1" spans="1:8">
      <c r="A1033" s="101"/>
      <c r="B1033" s="130" t="s">
        <v>1062</v>
      </c>
      <c r="C1033" s="71">
        <v>0</v>
      </c>
      <c r="D1033" s="71">
        <v>0</v>
      </c>
      <c r="E1033" s="71">
        <v>0</v>
      </c>
      <c r="F1033" s="126">
        <f t="shared" si="30"/>
        <v>0</v>
      </c>
      <c r="G1033" s="126">
        <f t="shared" si="31"/>
        <v>0</v>
      </c>
      <c r="H1033" s="127">
        <v>2220501</v>
      </c>
    </row>
    <row r="1034" customFormat="1" customHeight="1" spans="1:8">
      <c r="A1034" s="101"/>
      <c r="B1034" s="130" t="s">
        <v>1063</v>
      </c>
      <c r="C1034" s="71">
        <v>0</v>
      </c>
      <c r="D1034" s="71">
        <v>0</v>
      </c>
      <c r="E1034" s="71">
        <v>0</v>
      </c>
      <c r="F1034" s="126">
        <f t="shared" si="30"/>
        <v>0</v>
      </c>
      <c r="G1034" s="126">
        <f t="shared" si="31"/>
        <v>0</v>
      </c>
      <c r="H1034" s="127">
        <v>2220502</v>
      </c>
    </row>
    <row r="1035" customFormat="1" customHeight="1" spans="1:8">
      <c r="A1035" s="101"/>
      <c r="B1035" s="130" t="s">
        <v>1064</v>
      </c>
      <c r="C1035" s="71">
        <v>0</v>
      </c>
      <c r="D1035" s="71">
        <v>0</v>
      </c>
      <c r="E1035" s="71">
        <v>0</v>
      </c>
      <c r="F1035" s="126">
        <f t="shared" si="30"/>
        <v>0</v>
      </c>
      <c r="G1035" s="126">
        <f t="shared" si="31"/>
        <v>0</v>
      </c>
      <c r="H1035" s="127">
        <v>2220503</v>
      </c>
    </row>
    <row r="1036" customFormat="1" customHeight="1" spans="1:8">
      <c r="A1036" s="101"/>
      <c r="B1036" s="130" t="s">
        <v>1065</v>
      </c>
      <c r="C1036" s="71">
        <v>0</v>
      </c>
      <c r="D1036" s="71">
        <v>0</v>
      </c>
      <c r="E1036" s="71">
        <v>0</v>
      </c>
      <c r="F1036" s="126">
        <f t="shared" si="30"/>
        <v>0</v>
      </c>
      <c r="G1036" s="126">
        <f t="shared" si="31"/>
        <v>0</v>
      </c>
      <c r="H1036" s="127">
        <v>2220504</v>
      </c>
    </row>
    <row r="1037" customFormat="1" customHeight="1" spans="1:8">
      <c r="A1037" s="101"/>
      <c r="B1037" s="130" t="s">
        <v>1066</v>
      </c>
      <c r="C1037" s="71">
        <v>0</v>
      </c>
      <c r="D1037" s="71">
        <v>0</v>
      </c>
      <c r="E1037" s="71">
        <v>0</v>
      </c>
      <c r="F1037" s="126">
        <f t="shared" si="30"/>
        <v>0</v>
      </c>
      <c r="G1037" s="126">
        <f t="shared" si="31"/>
        <v>0</v>
      </c>
      <c r="H1037" s="127">
        <v>2220505</v>
      </c>
    </row>
    <row r="1038" customFormat="1" customHeight="1" spans="1:8">
      <c r="A1038" s="101"/>
      <c r="B1038" s="130" t="s">
        <v>1067</v>
      </c>
      <c r="C1038" s="71">
        <v>0</v>
      </c>
      <c r="D1038" s="71">
        <v>0</v>
      </c>
      <c r="E1038" s="71">
        <v>0</v>
      </c>
      <c r="F1038" s="126">
        <f t="shared" si="30"/>
        <v>0</v>
      </c>
      <c r="G1038" s="126">
        <f t="shared" si="31"/>
        <v>0</v>
      </c>
      <c r="H1038" s="127">
        <v>2220506</v>
      </c>
    </row>
    <row r="1039" customFormat="1" customHeight="1" spans="1:8">
      <c r="A1039" s="101"/>
      <c r="B1039" s="130" t="s">
        <v>1068</v>
      </c>
      <c r="C1039" s="71">
        <v>0</v>
      </c>
      <c r="D1039" s="71">
        <v>0</v>
      </c>
      <c r="E1039" s="71">
        <v>0</v>
      </c>
      <c r="F1039" s="126">
        <f t="shared" si="30"/>
        <v>0</v>
      </c>
      <c r="G1039" s="126">
        <f t="shared" si="31"/>
        <v>0</v>
      </c>
      <c r="H1039" s="127">
        <v>2220507</v>
      </c>
    </row>
    <row r="1040" customFormat="1" customHeight="1" spans="1:8">
      <c r="A1040" s="101"/>
      <c r="B1040" s="130" t="s">
        <v>1069</v>
      </c>
      <c r="C1040" s="71">
        <v>0</v>
      </c>
      <c r="D1040" s="71">
        <v>0</v>
      </c>
      <c r="E1040" s="71">
        <v>0</v>
      </c>
      <c r="F1040" s="126">
        <f t="shared" si="30"/>
        <v>0</v>
      </c>
      <c r="G1040" s="126">
        <f t="shared" si="31"/>
        <v>0</v>
      </c>
      <c r="H1040" s="127">
        <v>2220508</v>
      </c>
    </row>
    <row r="1041" customFormat="1" customHeight="1" spans="1:8">
      <c r="A1041" s="101"/>
      <c r="B1041" s="130" t="s">
        <v>1070</v>
      </c>
      <c r="C1041" s="71">
        <v>0</v>
      </c>
      <c r="D1041" s="71">
        <v>0</v>
      </c>
      <c r="E1041" s="71">
        <v>0</v>
      </c>
      <c r="F1041" s="126">
        <f t="shared" si="30"/>
        <v>0</v>
      </c>
      <c r="G1041" s="126">
        <f t="shared" si="31"/>
        <v>0</v>
      </c>
      <c r="H1041" s="127">
        <v>2220509</v>
      </c>
    </row>
    <row r="1042" customFormat="1" customHeight="1" spans="1:8">
      <c r="A1042" s="101"/>
      <c r="B1042" s="130" t="s">
        <v>1071</v>
      </c>
      <c r="C1042" s="71">
        <v>0</v>
      </c>
      <c r="D1042" s="71">
        <v>0</v>
      </c>
      <c r="E1042" s="71">
        <v>0</v>
      </c>
      <c r="F1042" s="126">
        <f t="shared" si="30"/>
        <v>0</v>
      </c>
      <c r="G1042" s="126">
        <f t="shared" si="31"/>
        <v>0</v>
      </c>
      <c r="H1042" s="127">
        <v>2220510</v>
      </c>
    </row>
    <row r="1043" customFormat="1" customHeight="1" spans="1:8">
      <c r="A1043" s="101"/>
      <c r="B1043" s="130" t="s">
        <v>1072</v>
      </c>
      <c r="C1043" s="71">
        <v>0</v>
      </c>
      <c r="D1043" s="71">
        <v>0</v>
      </c>
      <c r="E1043" s="71">
        <v>0</v>
      </c>
      <c r="F1043" s="126">
        <f t="shared" si="30"/>
        <v>0</v>
      </c>
      <c r="G1043" s="126">
        <f t="shared" si="31"/>
        <v>0</v>
      </c>
      <c r="H1043" s="127">
        <v>2220511</v>
      </c>
    </row>
    <row r="1044" customFormat="1" customHeight="1" spans="1:8">
      <c r="A1044" s="101"/>
      <c r="B1044" s="130" t="s">
        <v>1073</v>
      </c>
      <c r="C1044" s="71">
        <v>0</v>
      </c>
      <c r="D1044" s="71">
        <v>0</v>
      </c>
      <c r="E1044" s="71">
        <v>0</v>
      </c>
      <c r="F1044" s="126">
        <f t="shared" ref="F1044:F1107" si="32">IF(C1044=0,0,E1044/C1044)</f>
        <v>0</v>
      </c>
      <c r="G1044" s="126">
        <f t="shared" ref="G1044:G1107" si="33">IF(D1044=0,0,E1044/D1044)</f>
        <v>0</v>
      </c>
      <c r="H1044" s="127">
        <v>2220599</v>
      </c>
    </row>
    <row r="1045" customFormat="1" customHeight="1" spans="1:8">
      <c r="A1045" s="84" t="s">
        <v>1074</v>
      </c>
      <c r="B1045" s="130" t="s">
        <v>180</v>
      </c>
      <c r="C1045" s="71">
        <v>2589</v>
      </c>
      <c r="D1045" s="71">
        <v>2719</v>
      </c>
      <c r="E1045" s="71">
        <v>2879</v>
      </c>
      <c r="F1045" s="126">
        <f t="shared" si="32"/>
        <v>1.11201235998455</v>
      </c>
      <c r="G1045" s="126">
        <f t="shared" si="33"/>
        <v>1.05884516366311</v>
      </c>
      <c r="H1045" s="127">
        <v>224</v>
      </c>
    </row>
    <row r="1046" customFormat="1" customHeight="1" spans="1:8">
      <c r="A1046" s="101"/>
      <c r="B1046" s="130" t="s">
        <v>1075</v>
      </c>
      <c r="C1046" s="71">
        <v>390</v>
      </c>
      <c r="D1046" s="71">
        <v>356</v>
      </c>
      <c r="E1046" s="71">
        <v>492</v>
      </c>
      <c r="F1046" s="126">
        <f t="shared" si="32"/>
        <v>1.26153846153846</v>
      </c>
      <c r="G1046" s="126">
        <f t="shared" si="33"/>
        <v>1.38202247191011</v>
      </c>
      <c r="H1046" s="127">
        <v>22401</v>
      </c>
    </row>
    <row r="1047" customFormat="1" customHeight="1" spans="1:8">
      <c r="A1047" s="101"/>
      <c r="B1047" s="130" t="s">
        <v>213</v>
      </c>
      <c r="C1047" s="158">
        <v>363</v>
      </c>
      <c r="D1047" s="71">
        <v>331</v>
      </c>
      <c r="E1047" s="71">
        <v>403</v>
      </c>
      <c r="F1047" s="126">
        <f t="shared" si="32"/>
        <v>1.11019283746556</v>
      </c>
      <c r="G1047" s="126">
        <f t="shared" si="33"/>
        <v>1.21752265861027</v>
      </c>
      <c r="H1047" s="127">
        <v>2240101</v>
      </c>
    </row>
    <row r="1048" customFormat="1" customHeight="1" spans="1:8">
      <c r="A1048" s="101"/>
      <c r="B1048" s="130" t="s">
        <v>214</v>
      </c>
      <c r="C1048" s="158"/>
      <c r="D1048" s="71">
        <v>0</v>
      </c>
      <c r="E1048" s="71">
        <v>0</v>
      </c>
      <c r="F1048" s="126">
        <f t="shared" si="32"/>
        <v>0</v>
      </c>
      <c r="G1048" s="126">
        <f t="shared" si="33"/>
        <v>0</v>
      </c>
      <c r="H1048" s="127">
        <v>2240102</v>
      </c>
    </row>
    <row r="1049" customFormat="1" customHeight="1" spans="1:8">
      <c r="A1049" s="101"/>
      <c r="B1049" s="130" t="s">
        <v>215</v>
      </c>
      <c r="C1049" s="158"/>
      <c r="D1049" s="71">
        <v>0</v>
      </c>
      <c r="E1049" s="71">
        <v>0</v>
      </c>
      <c r="F1049" s="126">
        <f t="shared" si="32"/>
        <v>0</v>
      </c>
      <c r="G1049" s="126">
        <f t="shared" si="33"/>
        <v>0</v>
      </c>
      <c r="H1049" s="127">
        <v>2240103</v>
      </c>
    </row>
    <row r="1050" customFormat="1" customHeight="1" spans="1:8">
      <c r="A1050" s="101"/>
      <c r="B1050" s="130" t="s">
        <v>1076</v>
      </c>
      <c r="C1050" s="158"/>
      <c r="D1050" s="71">
        <v>0</v>
      </c>
      <c r="E1050" s="71">
        <v>0</v>
      </c>
      <c r="F1050" s="126">
        <f t="shared" si="32"/>
        <v>0</v>
      </c>
      <c r="G1050" s="126">
        <f t="shared" si="33"/>
        <v>0</v>
      </c>
      <c r="H1050" s="127">
        <v>2240104</v>
      </c>
    </row>
    <row r="1051" customFormat="1" customHeight="1" spans="1:8">
      <c r="A1051" s="101"/>
      <c r="B1051" s="130" t="s">
        <v>1077</v>
      </c>
      <c r="C1051" s="158"/>
      <c r="D1051" s="71">
        <v>0</v>
      </c>
      <c r="E1051" s="71">
        <v>0</v>
      </c>
      <c r="F1051" s="126">
        <f t="shared" si="32"/>
        <v>0</v>
      </c>
      <c r="G1051" s="126">
        <f t="shared" si="33"/>
        <v>0</v>
      </c>
      <c r="H1051" s="127">
        <v>2240105</v>
      </c>
    </row>
    <row r="1052" customFormat="1" customHeight="1" spans="1:8">
      <c r="A1052" s="101"/>
      <c r="B1052" s="130" t="s">
        <v>1078</v>
      </c>
      <c r="C1052" s="158">
        <v>27</v>
      </c>
      <c r="D1052" s="71">
        <v>16</v>
      </c>
      <c r="E1052" s="71">
        <v>17</v>
      </c>
      <c r="F1052" s="126">
        <f t="shared" si="32"/>
        <v>0.62962962962963</v>
      </c>
      <c r="G1052" s="126">
        <f t="shared" si="33"/>
        <v>1.0625</v>
      </c>
      <c r="H1052" s="127">
        <v>2240106</v>
      </c>
    </row>
    <row r="1053" customFormat="1" customHeight="1" spans="1:8">
      <c r="A1053" s="101"/>
      <c r="B1053" s="130" t="s">
        <v>1079</v>
      </c>
      <c r="C1053" s="158"/>
      <c r="D1053" s="71">
        <v>0</v>
      </c>
      <c r="E1053" s="71">
        <v>10</v>
      </c>
      <c r="F1053" s="126">
        <f t="shared" si="32"/>
        <v>0</v>
      </c>
      <c r="G1053" s="126">
        <f t="shared" si="33"/>
        <v>0</v>
      </c>
      <c r="H1053" s="127">
        <v>2240108</v>
      </c>
    </row>
    <row r="1054" customFormat="1" customHeight="1" spans="1:8">
      <c r="A1054" s="101"/>
      <c r="B1054" s="130" t="s">
        <v>1080</v>
      </c>
      <c r="C1054" s="158"/>
      <c r="D1054" s="71">
        <v>9</v>
      </c>
      <c r="E1054" s="71">
        <v>62</v>
      </c>
      <c r="F1054" s="126">
        <f t="shared" si="32"/>
        <v>0</v>
      </c>
      <c r="G1054" s="126">
        <f t="shared" si="33"/>
        <v>6.88888888888889</v>
      </c>
      <c r="H1054" s="127">
        <v>2240109</v>
      </c>
    </row>
    <row r="1055" customFormat="1" customHeight="1" spans="1:8">
      <c r="A1055" s="101"/>
      <c r="B1055" s="130" t="s">
        <v>222</v>
      </c>
      <c r="C1055" s="158"/>
      <c r="D1055" s="71">
        <v>0</v>
      </c>
      <c r="E1055" s="71">
        <v>0</v>
      </c>
      <c r="F1055" s="126">
        <f t="shared" si="32"/>
        <v>0</v>
      </c>
      <c r="G1055" s="126">
        <f t="shared" si="33"/>
        <v>0</v>
      </c>
      <c r="H1055" s="127">
        <v>2240150</v>
      </c>
    </row>
    <row r="1056" customFormat="1" customHeight="1" spans="1:8">
      <c r="A1056" s="101"/>
      <c r="B1056" s="130" t="s">
        <v>1081</v>
      </c>
      <c r="C1056" s="158"/>
      <c r="D1056" s="71">
        <v>0</v>
      </c>
      <c r="E1056" s="71">
        <v>0</v>
      </c>
      <c r="F1056" s="126">
        <f t="shared" si="32"/>
        <v>0</v>
      </c>
      <c r="G1056" s="126">
        <f t="shared" si="33"/>
        <v>0</v>
      </c>
      <c r="H1056" s="127">
        <v>2240199</v>
      </c>
    </row>
    <row r="1057" customFormat="1" customHeight="1" spans="1:8">
      <c r="A1057" s="101"/>
      <c r="B1057" s="130" t="s">
        <v>1082</v>
      </c>
      <c r="C1057" s="71">
        <v>998</v>
      </c>
      <c r="D1057" s="71">
        <v>1179</v>
      </c>
      <c r="E1057" s="71">
        <v>1006</v>
      </c>
      <c r="F1057" s="126">
        <f t="shared" si="32"/>
        <v>1.00801603206413</v>
      </c>
      <c r="G1057" s="126">
        <f t="shared" si="33"/>
        <v>0.853265479219678</v>
      </c>
      <c r="H1057" s="127">
        <v>22402</v>
      </c>
    </row>
    <row r="1058" customFormat="1" customHeight="1" spans="1:8">
      <c r="A1058" s="101"/>
      <c r="B1058" s="130" t="s">
        <v>213</v>
      </c>
      <c r="C1058" s="71">
        <v>0</v>
      </c>
      <c r="D1058" s="71">
        <v>0</v>
      </c>
      <c r="E1058" s="71">
        <v>0</v>
      </c>
      <c r="F1058" s="126">
        <f t="shared" si="32"/>
        <v>0</v>
      </c>
      <c r="G1058" s="126">
        <f t="shared" si="33"/>
        <v>0</v>
      </c>
      <c r="H1058" s="127">
        <v>2240201</v>
      </c>
    </row>
    <row r="1059" customFormat="1" customHeight="1" spans="1:8">
      <c r="A1059" s="101"/>
      <c r="B1059" s="130" t="s">
        <v>214</v>
      </c>
      <c r="C1059" s="71">
        <v>0</v>
      </c>
      <c r="D1059" s="71">
        <v>0</v>
      </c>
      <c r="E1059" s="71">
        <v>0</v>
      </c>
      <c r="F1059" s="126">
        <f t="shared" si="32"/>
        <v>0</v>
      </c>
      <c r="G1059" s="126">
        <f t="shared" si="33"/>
        <v>0</v>
      </c>
      <c r="H1059" s="127">
        <v>2240202</v>
      </c>
    </row>
    <row r="1060" customFormat="1" customHeight="1" spans="1:8">
      <c r="A1060" s="101"/>
      <c r="B1060" s="130" t="s">
        <v>215</v>
      </c>
      <c r="C1060" s="71">
        <v>0</v>
      </c>
      <c r="D1060" s="71">
        <v>0</v>
      </c>
      <c r="E1060" s="71">
        <v>0</v>
      </c>
      <c r="F1060" s="126">
        <f t="shared" si="32"/>
        <v>0</v>
      </c>
      <c r="G1060" s="126">
        <f t="shared" si="33"/>
        <v>0</v>
      </c>
      <c r="H1060" s="127">
        <v>2240203</v>
      </c>
    </row>
    <row r="1061" customFormat="1" customHeight="1" spans="1:8">
      <c r="A1061" s="101"/>
      <c r="B1061" s="130" t="s">
        <v>1083</v>
      </c>
      <c r="C1061" s="158">
        <v>998</v>
      </c>
      <c r="D1061" s="71">
        <v>1179</v>
      </c>
      <c r="E1061" s="71">
        <v>1006</v>
      </c>
      <c r="F1061" s="126">
        <f t="shared" si="32"/>
        <v>1.00801603206413</v>
      </c>
      <c r="G1061" s="126">
        <f t="shared" si="33"/>
        <v>0.853265479219678</v>
      </c>
      <c r="H1061" s="127">
        <v>2240204</v>
      </c>
    </row>
    <row r="1062" customFormat="1" customHeight="1" spans="1:8">
      <c r="A1062" s="101"/>
      <c r="B1062" s="130" t="s">
        <v>222</v>
      </c>
      <c r="C1062" s="71">
        <v>0</v>
      </c>
      <c r="D1062" s="71">
        <v>0</v>
      </c>
      <c r="E1062" s="71">
        <v>0</v>
      </c>
      <c r="F1062" s="126">
        <f t="shared" si="32"/>
        <v>0</v>
      </c>
      <c r="G1062" s="126">
        <f t="shared" si="33"/>
        <v>0</v>
      </c>
      <c r="H1062" s="127">
        <v>2240250</v>
      </c>
    </row>
    <row r="1063" customFormat="1" customHeight="1" spans="1:8">
      <c r="A1063" s="101"/>
      <c r="B1063" s="130" t="s">
        <v>1084</v>
      </c>
      <c r="C1063" s="71">
        <v>0</v>
      </c>
      <c r="D1063" s="71">
        <v>0</v>
      </c>
      <c r="E1063" s="71">
        <v>0</v>
      </c>
      <c r="F1063" s="126">
        <f t="shared" si="32"/>
        <v>0</v>
      </c>
      <c r="G1063" s="126">
        <f t="shared" si="33"/>
        <v>0</v>
      </c>
      <c r="H1063" s="127">
        <v>2240299</v>
      </c>
    </row>
    <row r="1064" customFormat="1" customHeight="1" spans="1:8">
      <c r="A1064" s="101"/>
      <c r="B1064" s="130" t="s">
        <v>1085</v>
      </c>
      <c r="C1064" s="71">
        <v>0</v>
      </c>
      <c r="D1064" s="71">
        <v>0</v>
      </c>
      <c r="E1064" s="71">
        <v>0</v>
      </c>
      <c r="F1064" s="126">
        <f t="shared" si="32"/>
        <v>0</v>
      </c>
      <c r="G1064" s="126">
        <f t="shared" si="33"/>
        <v>0</v>
      </c>
      <c r="H1064" s="127">
        <v>22404</v>
      </c>
    </row>
    <row r="1065" customFormat="1" customHeight="1" spans="1:8">
      <c r="A1065" s="101"/>
      <c r="B1065" s="130" t="s">
        <v>213</v>
      </c>
      <c r="C1065" s="71">
        <v>0</v>
      </c>
      <c r="D1065" s="71">
        <v>0</v>
      </c>
      <c r="E1065" s="71">
        <v>0</v>
      </c>
      <c r="F1065" s="126">
        <f t="shared" si="32"/>
        <v>0</v>
      </c>
      <c r="G1065" s="126">
        <f t="shared" si="33"/>
        <v>0</v>
      </c>
      <c r="H1065" s="127">
        <v>2240401</v>
      </c>
    </row>
    <row r="1066" customFormat="1" customHeight="1" spans="1:8">
      <c r="A1066" s="101"/>
      <c r="B1066" s="130" t="s">
        <v>214</v>
      </c>
      <c r="C1066" s="71">
        <v>0</v>
      </c>
      <c r="D1066" s="71">
        <v>0</v>
      </c>
      <c r="E1066" s="71">
        <v>0</v>
      </c>
      <c r="F1066" s="126">
        <f t="shared" si="32"/>
        <v>0</v>
      </c>
      <c r="G1066" s="126">
        <f t="shared" si="33"/>
        <v>0</v>
      </c>
      <c r="H1066" s="127">
        <v>2240402</v>
      </c>
    </row>
    <row r="1067" customFormat="1" customHeight="1" spans="1:8">
      <c r="A1067" s="101"/>
      <c r="B1067" s="130" t="s">
        <v>215</v>
      </c>
      <c r="C1067" s="71">
        <v>0</v>
      </c>
      <c r="D1067" s="71">
        <v>0</v>
      </c>
      <c r="E1067" s="71">
        <v>0</v>
      </c>
      <c r="F1067" s="126">
        <f t="shared" si="32"/>
        <v>0</v>
      </c>
      <c r="G1067" s="126">
        <f t="shared" si="33"/>
        <v>0</v>
      </c>
      <c r="H1067" s="127">
        <v>2240403</v>
      </c>
    </row>
    <row r="1068" customFormat="1" customHeight="1" spans="1:8">
      <c r="A1068" s="101"/>
      <c r="B1068" s="130" t="s">
        <v>1086</v>
      </c>
      <c r="C1068" s="71">
        <v>0</v>
      </c>
      <c r="D1068" s="71">
        <v>0</v>
      </c>
      <c r="E1068" s="71">
        <v>0</v>
      </c>
      <c r="F1068" s="126">
        <f t="shared" si="32"/>
        <v>0</v>
      </c>
      <c r="G1068" s="126">
        <f t="shared" si="33"/>
        <v>0</v>
      </c>
      <c r="H1068" s="127">
        <v>2240404</v>
      </c>
    </row>
    <row r="1069" customFormat="1" customHeight="1" spans="1:8">
      <c r="A1069" s="101"/>
      <c r="B1069" s="130" t="s">
        <v>1087</v>
      </c>
      <c r="C1069" s="71">
        <v>0</v>
      </c>
      <c r="D1069" s="71">
        <v>0</v>
      </c>
      <c r="E1069" s="71">
        <v>0</v>
      </c>
      <c r="F1069" s="126">
        <f t="shared" si="32"/>
        <v>0</v>
      </c>
      <c r="G1069" s="126">
        <f t="shared" si="33"/>
        <v>0</v>
      </c>
      <c r="H1069" s="127">
        <v>2240405</v>
      </c>
    </row>
    <row r="1070" customFormat="1" customHeight="1" spans="1:8">
      <c r="A1070" s="101"/>
      <c r="B1070" s="130" t="s">
        <v>222</v>
      </c>
      <c r="C1070" s="71">
        <v>0</v>
      </c>
      <c r="D1070" s="71">
        <v>0</v>
      </c>
      <c r="E1070" s="71">
        <v>0</v>
      </c>
      <c r="F1070" s="126">
        <f t="shared" si="32"/>
        <v>0</v>
      </c>
      <c r="G1070" s="126">
        <f t="shared" si="33"/>
        <v>0</v>
      </c>
      <c r="H1070" s="127">
        <v>2240450</v>
      </c>
    </row>
    <row r="1071" customFormat="1" customHeight="1" spans="1:8">
      <c r="A1071" s="101"/>
      <c r="B1071" s="130" t="s">
        <v>1088</v>
      </c>
      <c r="C1071" s="71">
        <v>0</v>
      </c>
      <c r="D1071" s="71">
        <v>0</v>
      </c>
      <c r="E1071" s="71">
        <v>0</v>
      </c>
      <c r="F1071" s="126">
        <f t="shared" si="32"/>
        <v>0</v>
      </c>
      <c r="G1071" s="126">
        <f t="shared" si="33"/>
        <v>0</v>
      </c>
      <c r="H1071" s="127">
        <v>2240499</v>
      </c>
    </row>
    <row r="1072" customFormat="1" customHeight="1" spans="1:8">
      <c r="A1072" s="101"/>
      <c r="B1072" s="130" t="s">
        <v>1089</v>
      </c>
      <c r="C1072" s="71">
        <v>53</v>
      </c>
      <c r="D1072" s="71">
        <v>53</v>
      </c>
      <c r="E1072" s="71">
        <v>53</v>
      </c>
      <c r="F1072" s="126">
        <f t="shared" si="32"/>
        <v>1</v>
      </c>
      <c r="G1072" s="126">
        <f t="shared" si="33"/>
        <v>1</v>
      </c>
      <c r="H1072" s="127">
        <v>22405</v>
      </c>
    </row>
    <row r="1073" customFormat="1" customHeight="1" spans="1:8">
      <c r="A1073" s="101"/>
      <c r="B1073" s="130" t="s">
        <v>213</v>
      </c>
      <c r="C1073" s="158"/>
      <c r="D1073" s="71">
        <v>0</v>
      </c>
      <c r="E1073" s="71">
        <v>0</v>
      </c>
      <c r="F1073" s="126">
        <f t="shared" si="32"/>
        <v>0</v>
      </c>
      <c r="G1073" s="126">
        <f t="shared" si="33"/>
        <v>0</v>
      </c>
      <c r="H1073" s="127">
        <v>2240501</v>
      </c>
    </row>
    <row r="1074" customFormat="1" customHeight="1" spans="1:8">
      <c r="A1074" s="101"/>
      <c r="B1074" s="130" t="s">
        <v>214</v>
      </c>
      <c r="C1074" s="158"/>
      <c r="D1074" s="71">
        <v>0</v>
      </c>
      <c r="E1074" s="71">
        <v>0</v>
      </c>
      <c r="F1074" s="126">
        <f t="shared" si="32"/>
        <v>0</v>
      </c>
      <c r="G1074" s="126">
        <f t="shared" si="33"/>
        <v>0</v>
      </c>
      <c r="H1074" s="127">
        <v>2240502</v>
      </c>
    </row>
    <row r="1075" customFormat="1" customHeight="1" spans="1:8">
      <c r="A1075" s="101"/>
      <c r="B1075" s="130" t="s">
        <v>215</v>
      </c>
      <c r="C1075" s="158"/>
      <c r="D1075" s="71">
        <v>0</v>
      </c>
      <c r="E1075" s="71">
        <v>0</v>
      </c>
      <c r="F1075" s="126">
        <f t="shared" si="32"/>
        <v>0</v>
      </c>
      <c r="G1075" s="126">
        <f t="shared" si="33"/>
        <v>0</v>
      </c>
      <c r="H1075" s="127">
        <v>2240503</v>
      </c>
    </row>
    <row r="1076" customFormat="1" customHeight="1" spans="1:8">
      <c r="A1076" s="101"/>
      <c r="B1076" s="130" t="s">
        <v>1090</v>
      </c>
      <c r="C1076" s="158"/>
      <c r="D1076" s="71">
        <v>0</v>
      </c>
      <c r="E1076" s="71">
        <v>0</v>
      </c>
      <c r="F1076" s="126">
        <f t="shared" si="32"/>
        <v>0</v>
      </c>
      <c r="G1076" s="126">
        <f t="shared" si="33"/>
        <v>0</v>
      </c>
      <c r="H1076" s="127">
        <v>2240504</v>
      </c>
    </row>
    <row r="1077" customFormat="1" customHeight="1" spans="1:8">
      <c r="A1077" s="101"/>
      <c r="B1077" s="130" t="s">
        <v>1091</v>
      </c>
      <c r="C1077" s="158">
        <v>4</v>
      </c>
      <c r="D1077" s="71">
        <v>4</v>
      </c>
      <c r="E1077" s="71">
        <v>3</v>
      </c>
      <c r="F1077" s="126">
        <f t="shared" si="32"/>
        <v>0.75</v>
      </c>
      <c r="G1077" s="126">
        <f t="shared" si="33"/>
        <v>0.75</v>
      </c>
      <c r="H1077" s="127">
        <v>2240505</v>
      </c>
    </row>
    <row r="1078" customFormat="1" customHeight="1" spans="1:8">
      <c r="A1078" s="101"/>
      <c r="B1078" s="130" t="s">
        <v>1092</v>
      </c>
      <c r="C1078" s="158"/>
      <c r="D1078" s="71">
        <v>0</v>
      </c>
      <c r="E1078" s="71">
        <v>0</v>
      </c>
      <c r="F1078" s="126">
        <f t="shared" si="32"/>
        <v>0</v>
      </c>
      <c r="G1078" s="126">
        <f t="shared" si="33"/>
        <v>0</v>
      </c>
      <c r="H1078" s="127">
        <v>2240506</v>
      </c>
    </row>
    <row r="1079" customFormat="1" customHeight="1" spans="1:8">
      <c r="A1079" s="101"/>
      <c r="B1079" s="130" t="s">
        <v>1093</v>
      </c>
      <c r="C1079" s="158"/>
      <c r="D1079" s="71">
        <v>0</v>
      </c>
      <c r="E1079" s="71">
        <v>0</v>
      </c>
      <c r="F1079" s="126">
        <f t="shared" si="32"/>
        <v>0</v>
      </c>
      <c r="G1079" s="126">
        <f t="shared" si="33"/>
        <v>0</v>
      </c>
      <c r="H1079" s="127">
        <v>2240507</v>
      </c>
    </row>
    <row r="1080" customFormat="1" customHeight="1" spans="1:8">
      <c r="A1080" s="101"/>
      <c r="B1080" s="130" t="s">
        <v>1094</v>
      </c>
      <c r="C1080" s="158"/>
      <c r="D1080" s="71">
        <v>0</v>
      </c>
      <c r="E1080" s="71">
        <v>0</v>
      </c>
      <c r="F1080" s="126">
        <f t="shared" si="32"/>
        <v>0</v>
      </c>
      <c r="G1080" s="126">
        <f t="shared" si="33"/>
        <v>0</v>
      </c>
      <c r="H1080" s="127">
        <v>2240508</v>
      </c>
    </row>
    <row r="1081" customFormat="1" customHeight="1" spans="1:8">
      <c r="A1081" s="101"/>
      <c r="B1081" s="130" t="s">
        <v>1095</v>
      </c>
      <c r="C1081" s="158"/>
      <c r="D1081" s="71">
        <v>0</v>
      </c>
      <c r="E1081" s="71">
        <v>0</v>
      </c>
      <c r="F1081" s="126">
        <f t="shared" si="32"/>
        <v>0</v>
      </c>
      <c r="G1081" s="126">
        <f t="shared" si="33"/>
        <v>0</v>
      </c>
      <c r="H1081" s="127">
        <v>2240509</v>
      </c>
    </row>
    <row r="1082" customFormat="1" customHeight="1" spans="1:8">
      <c r="A1082" s="101"/>
      <c r="B1082" s="130" t="s">
        <v>1096</v>
      </c>
      <c r="C1082" s="158"/>
      <c r="D1082" s="71">
        <v>0</v>
      </c>
      <c r="E1082" s="71">
        <v>0</v>
      </c>
      <c r="F1082" s="126">
        <f t="shared" si="32"/>
        <v>0</v>
      </c>
      <c r="G1082" s="126">
        <f t="shared" si="33"/>
        <v>0</v>
      </c>
      <c r="H1082" s="127">
        <v>2240510</v>
      </c>
    </row>
    <row r="1083" customFormat="1" customHeight="1" spans="1:8">
      <c r="A1083" s="101"/>
      <c r="B1083" s="130" t="s">
        <v>1097</v>
      </c>
      <c r="C1083" s="158">
        <v>49</v>
      </c>
      <c r="D1083" s="71">
        <v>49</v>
      </c>
      <c r="E1083" s="71">
        <v>50</v>
      </c>
      <c r="F1083" s="126">
        <f t="shared" si="32"/>
        <v>1.02040816326531</v>
      </c>
      <c r="G1083" s="126">
        <f t="shared" si="33"/>
        <v>1.02040816326531</v>
      </c>
      <c r="H1083" s="127">
        <v>2240550</v>
      </c>
    </row>
    <row r="1084" customFormat="1" customHeight="1" spans="1:8">
      <c r="A1084" s="101"/>
      <c r="B1084" s="130" t="s">
        <v>1098</v>
      </c>
      <c r="C1084" s="71">
        <v>0</v>
      </c>
      <c r="D1084" s="71">
        <v>0</v>
      </c>
      <c r="E1084" s="71">
        <v>0</v>
      </c>
      <c r="F1084" s="126">
        <f t="shared" si="32"/>
        <v>0</v>
      </c>
      <c r="G1084" s="126">
        <f t="shared" si="33"/>
        <v>0</v>
      </c>
      <c r="H1084" s="127">
        <v>2240599</v>
      </c>
    </row>
    <row r="1085" customFormat="1" customHeight="1" spans="1:8">
      <c r="A1085" s="101"/>
      <c r="B1085" s="130" t="s">
        <v>1099</v>
      </c>
      <c r="C1085" s="71">
        <v>993</v>
      </c>
      <c r="D1085" s="71">
        <v>872</v>
      </c>
      <c r="E1085" s="71">
        <v>922</v>
      </c>
      <c r="F1085" s="126">
        <f t="shared" si="32"/>
        <v>0.928499496475327</v>
      </c>
      <c r="G1085" s="126">
        <f t="shared" si="33"/>
        <v>1.05733944954128</v>
      </c>
      <c r="H1085" s="127">
        <v>22406</v>
      </c>
    </row>
    <row r="1086" customFormat="1" customHeight="1" spans="1:8">
      <c r="A1086" s="101"/>
      <c r="B1086" s="130" t="s">
        <v>1100</v>
      </c>
      <c r="C1086" s="158">
        <v>872</v>
      </c>
      <c r="D1086" s="71">
        <v>830</v>
      </c>
      <c r="E1086" s="71">
        <v>851</v>
      </c>
      <c r="F1086" s="126">
        <f t="shared" si="32"/>
        <v>0.975917431192661</v>
      </c>
      <c r="G1086" s="126">
        <f t="shared" si="33"/>
        <v>1.02530120481928</v>
      </c>
      <c r="H1086" s="127">
        <v>2240601</v>
      </c>
    </row>
    <row r="1087" customFormat="1" customHeight="1" spans="1:8">
      <c r="A1087" s="101"/>
      <c r="B1087" s="130" t="s">
        <v>1101</v>
      </c>
      <c r="C1087" s="158">
        <v>70</v>
      </c>
      <c r="D1087" s="71">
        <v>0</v>
      </c>
      <c r="E1087" s="71">
        <v>70</v>
      </c>
      <c r="F1087" s="126">
        <f t="shared" si="32"/>
        <v>1</v>
      </c>
      <c r="G1087" s="126">
        <f t="shared" si="33"/>
        <v>0</v>
      </c>
      <c r="H1087" s="127">
        <v>2240602</v>
      </c>
    </row>
    <row r="1088" customFormat="1" customHeight="1" spans="1:8">
      <c r="A1088" s="101"/>
      <c r="B1088" s="130" t="s">
        <v>1102</v>
      </c>
      <c r="C1088" s="158">
        <v>51</v>
      </c>
      <c r="D1088" s="71">
        <v>42</v>
      </c>
      <c r="E1088" s="71">
        <v>1</v>
      </c>
      <c r="F1088" s="126">
        <f t="shared" si="32"/>
        <v>0.0196078431372549</v>
      </c>
      <c r="G1088" s="126">
        <f t="shared" si="33"/>
        <v>0.0238095238095238</v>
      </c>
      <c r="H1088" s="127">
        <v>2240699</v>
      </c>
    </row>
    <row r="1089" customFormat="1" customHeight="1" spans="1:8">
      <c r="A1089" s="101"/>
      <c r="B1089" s="130" t="s">
        <v>1103</v>
      </c>
      <c r="C1089" s="71">
        <v>155</v>
      </c>
      <c r="D1089" s="71">
        <v>252</v>
      </c>
      <c r="E1089" s="71">
        <v>406</v>
      </c>
      <c r="F1089" s="126">
        <f t="shared" si="32"/>
        <v>2.61935483870968</v>
      </c>
      <c r="G1089" s="126">
        <f t="shared" si="33"/>
        <v>1.61111111111111</v>
      </c>
      <c r="H1089" s="127">
        <v>22407</v>
      </c>
    </row>
    <row r="1090" customFormat="1" customHeight="1" spans="1:8">
      <c r="A1090" s="101"/>
      <c r="B1090" s="130" t="s">
        <v>1104</v>
      </c>
      <c r="C1090" s="158">
        <v>7</v>
      </c>
      <c r="D1090" s="71">
        <v>120</v>
      </c>
      <c r="E1090" s="71">
        <v>291</v>
      </c>
      <c r="F1090" s="126">
        <f t="shared" si="32"/>
        <v>41.5714285714286</v>
      </c>
      <c r="G1090" s="126">
        <f t="shared" si="33"/>
        <v>2.425</v>
      </c>
      <c r="H1090" s="127">
        <v>2240703</v>
      </c>
    </row>
    <row r="1091" customFormat="1" customHeight="1" spans="1:8">
      <c r="A1091" s="101"/>
      <c r="B1091" s="130" t="s">
        <v>1105</v>
      </c>
      <c r="C1091" s="158"/>
      <c r="D1091" s="71">
        <v>0</v>
      </c>
      <c r="E1091" s="71">
        <v>0</v>
      </c>
      <c r="F1091" s="126">
        <f t="shared" si="32"/>
        <v>0</v>
      </c>
      <c r="G1091" s="126">
        <f t="shared" si="33"/>
        <v>0</v>
      </c>
      <c r="H1091" s="127">
        <v>2240704</v>
      </c>
    </row>
    <row r="1092" customFormat="1" customHeight="1" spans="1:8">
      <c r="A1092" s="101"/>
      <c r="B1092" s="130" t="s">
        <v>1106</v>
      </c>
      <c r="C1092" s="158">
        <v>148</v>
      </c>
      <c r="D1092" s="71">
        <v>132</v>
      </c>
      <c r="E1092" s="71">
        <v>115</v>
      </c>
      <c r="F1092" s="126">
        <f t="shared" si="32"/>
        <v>0.777027027027027</v>
      </c>
      <c r="G1092" s="126">
        <f t="shared" si="33"/>
        <v>0.871212121212121</v>
      </c>
      <c r="H1092" s="127">
        <v>2240799</v>
      </c>
    </row>
    <row r="1093" customFormat="1" customHeight="1" spans="1:8">
      <c r="A1093" s="101"/>
      <c r="B1093" s="130" t="s">
        <v>1107</v>
      </c>
      <c r="C1093" s="71">
        <v>0</v>
      </c>
      <c r="D1093" s="71">
        <v>7</v>
      </c>
      <c r="E1093" s="71">
        <v>0</v>
      </c>
      <c r="F1093" s="126">
        <f t="shared" si="32"/>
        <v>0</v>
      </c>
      <c r="G1093" s="126">
        <f t="shared" si="33"/>
        <v>0</v>
      </c>
      <c r="H1093" s="127">
        <v>22499</v>
      </c>
    </row>
    <row r="1094" customFormat="1" customHeight="1" spans="1:8">
      <c r="A1094" s="101"/>
      <c r="B1094" s="130" t="s">
        <v>1108</v>
      </c>
      <c r="C1094" s="71">
        <v>0</v>
      </c>
      <c r="D1094" s="71">
        <v>7</v>
      </c>
      <c r="E1094" s="71">
        <v>0</v>
      </c>
      <c r="F1094" s="126">
        <f t="shared" si="32"/>
        <v>0</v>
      </c>
      <c r="G1094" s="126">
        <f t="shared" si="33"/>
        <v>0</v>
      </c>
      <c r="H1094" s="127">
        <v>2249999</v>
      </c>
    </row>
    <row r="1095" customFormat="1" customHeight="1" spans="1:8">
      <c r="A1095" s="84" t="s">
        <v>1109</v>
      </c>
      <c r="B1095" s="130" t="s">
        <v>182</v>
      </c>
      <c r="C1095" s="71">
        <v>860</v>
      </c>
      <c r="D1095" s="71">
        <v>1203</v>
      </c>
      <c r="E1095" s="71">
        <v>1000</v>
      </c>
      <c r="F1095" s="126">
        <f t="shared" si="32"/>
        <v>1.16279069767442</v>
      </c>
      <c r="G1095" s="126">
        <f t="shared" si="33"/>
        <v>0.831255195344971</v>
      </c>
      <c r="H1095" s="127">
        <v>229</v>
      </c>
    </row>
    <row r="1096" customFormat="1" customHeight="1" spans="1:8">
      <c r="A1096" s="84" t="str">
        <f t="shared" ref="A1096:A1109" si="34">""</f>
        <v/>
      </c>
      <c r="B1096" s="130" t="s">
        <v>1110</v>
      </c>
      <c r="C1096" s="71">
        <v>860</v>
      </c>
      <c r="D1096" s="71">
        <v>1203</v>
      </c>
      <c r="E1096" s="71">
        <v>1000</v>
      </c>
      <c r="F1096" s="126">
        <f t="shared" si="32"/>
        <v>1.16279069767442</v>
      </c>
      <c r="G1096" s="126">
        <f t="shared" si="33"/>
        <v>0.831255195344971</v>
      </c>
      <c r="H1096" s="127">
        <v>22999</v>
      </c>
    </row>
    <row r="1097" customFormat="1" customHeight="1" spans="1:8">
      <c r="A1097" s="84" t="str">
        <f t="shared" si="34"/>
        <v/>
      </c>
      <c r="B1097" s="130" t="s">
        <v>1111</v>
      </c>
      <c r="C1097" s="158">
        <v>860</v>
      </c>
      <c r="D1097" s="71">
        <v>1203</v>
      </c>
      <c r="E1097" s="71">
        <v>1000</v>
      </c>
      <c r="F1097" s="126">
        <f t="shared" si="32"/>
        <v>1.16279069767442</v>
      </c>
      <c r="G1097" s="126">
        <f t="shared" si="33"/>
        <v>0.831255195344971</v>
      </c>
      <c r="H1097" s="127">
        <v>2299999</v>
      </c>
    </row>
    <row r="1098" customFormat="1" customHeight="1" spans="1:8">
      <c r="A1098" s="84" t="s">
        <v>1112</v>
      </c>
      <c r="B1098" s="130" t="s">
        <v>183</v>
      </c>
      <c r="C1098" s="71">
        <v>4383</v>
      </c>
      <c r="D1098" s="71">
        <v>6474</v>
      </c>
      <c r="E1098" s="71">
        <v>4383</v>
      </c>
      <c r="F1098" s="126">
        <f t="shared" si="32"/>
        <v>1</v>
      </c>
      <c r="G1098" s="126">
        <f t="shared" si="33"/>
        <v>0.677015755329008</v>
      </c>
      <c r="H1098" s="127">
        <v>232</v>
      </c>
    </row>
    <row r="1099" customFormat="1" customHeight="1" spans="1:8">
      <c r="A1099" s="84" t="str">
        <f t="shared" si="34"/>
        <v/>
      </c>
      <c r="B1099" s="130" t="s">
        <v>1113</v>
      </c>
      <c r="C1099" s="71">
        <v>0</v>
      </c>
      <c r="D1099" s="71">
        <v>0</v>
      </c>
      <c r="E1099" s="71">
        <v>0</v>
      </c>
      <c r="F1099" s="126">
        <f t="shared" si="32"/>
        <v>0</v>
      </c>
      <c r="G1099" s="126">
        <f t="shared" si="33"/>
        <v>0</v>
      </c>
      <c r="H1099" s="127">
        <v>23201</v>
      </c>
    </row>
    <row r="1100" customFormat="1" customHeight="1" spans="1:8">
      <c r="A1100" s="84" t="str">
        <f t="shared" si="34"/>
        <v/>
      </c>
      <c r="B1100" s="130" t="s">
        <v>1114</v>
      </c>
      <c r="C1100" s="71">
        <v>0</v>
      </c>
      <c r="D1100" s="71">
        <v>0</v>
      </c>
      <c r="E1100" s="71">
        <v>0</v>
      </c>
      <c r="F1100" s="126">
        <f t="shared" si="32"/>
        <v>0</v>
      </c>
      <c r="G1100" s="126">
        <f t="shared" si="33"/>
        <v>0</v>
      </c>
      <c r="H1100" s="127">
        <v>23202</v>
      </c>
    </row>
    <row r="1101" customFormat="1" customHeight="1" spans="1:8">
      <c r="A1101" s="84" t="str">
        <f t="shared" si="34"/>
        <v/>
      </c>
      <c r="B1101" s="130" t="s">
        <v>1115</v>
      </c>
      <c r="C1101" s="71">
        <v>0</v>
      </c>
      <c r="D1101" s="71">
        <v>0</v>
      </c>
      <c r="E1101" s="71">
        <v>0</v>
      </c>
      <c r="F1101" s="126">
        <f t="shared" si="32"/>
        <v>0</v>
      </c>
      <c r="G1101" s="126">
        <f t="shared" si="33"/>
        <v>0</v>
      </c>
      <c r="H1101" s="127">
        <v>2320201</v>
      </c>
    </row>
    <row r="1102" customFormat="1" customHeight="1" spans="1:8">
      <c r="A1102" s="84" t="str">
        <f t="shared" si="34"/>
        <v/>
      </c>
      <c r="B1102" s="130" t="s">
        <v>1116</v>
      </c>
      <c r="C1102" s="71">
        <v>0</v>
      </c>
      <c r="D1102" s="71">
        <v>0</v>
      </c>
      <c r="E1102" s="71">
        <v>0</v>
      </c>
      <c r="F1102" s="126">
        <f t="shared" si="32"/>
        <v>0</v>
      </c>
      <c r="G1102" s="126">
        <f t="shared" si="33"/>
        <v>0</v>
      </c>
      <c r="H1102" s="127">
        <v>2320202</v>
      </c>
    </row>
    <row r="1103" customFormat="1" customHeight="1" spans="1:8">
      <c r="A1103" s="84" t="str">
        <f t="shared" si="34"/>
        <v/>
      </c>
      <c r="B1103" s="130" t="s">
        <v>1117</v>
      </c>
      <c r="C1103" s="71">
        <v>0</v>
      </c>
      <c r="D1103" s="71">
        <v>0</v>
      </c>
      <c r="E1103" s="71">
        <v>0</v>
      </c>
      <c r="F1103" s="126">
        <f t="shared" si="32"/>
        <v>0</v>
      </c>
      <c r="G1103" s="126">
        <f t="shared" si="33"/>
        <v>0</v>
      </c>
      <c r="H1103" s="127">
        <v>2320203</v>
      </c>
    </row>
    <row r="1104" customFormat="1" customHeight="1" spans="1:8">
      <c r="A1104" s="84" t="str">
        <f t="shared" si="34"/>
        <v/>
      </c>
      <c r="B1104" s="130" t="s">
        <v>1118</v>
      </c>
      <c r="C1104" s="71">
        <v>0</v>
      </c>
      <c r="D1104" s="71">
        <v>0</v>
      </c>
      <c r="E1104" s="71">
        <v>0</v>
      </c>
      <c r="F1104" s="126">
        <f t="shared" si="32"/>
        <v>0</v>
      </c>
      <c r="G1104" s="126">
        <f t="shared" si="33"/>
        <v>0</v>
      </c>
      <c r="H1104" s="127">
        <v>2320299</v>
      </c>
    </row>
    <row r="1105" customFormat="1" customHeight="1" spans="1:8">
      <c r="A1105" s="84" t="str">
        <f t="shared" si="34"/>
        <v/>
      </c>
      <c r="B1105" s="130" t="s">
        <v>1119</v>
      </c>
      <c r="C1105" s="71">
        <v>4383</v>
      </c>
      <c r="D1105" s="71">
        <v>6474</v>
      </c>
      <c r="E1105" s="71">
        <v>4383</v>
      </c>
      <c r="F1105" s="126">
        <f t="shared" si="32"/>
        <v>1</v>
      </c>
      <c r="G1105" s="126">
        <f t="shared" si="33"/>
        <v>0.677015755329008</v>
      </c>
      <c r="H1105" s="127">
        <v>23203</v>
      </c>
    </row>
    <row r="1106" customFormat="1" customHeight="1" spans="1:8">
      <c r="A1106" s="84" t="str">
        <f t="shared" si="34"/>
        <v/>
      </c>
      <c r="B1106" s="130" t="s">
        <v>1120</v>
      </c>
      <c r="C1106" s="158">
        <v>4383</v>
      </c>
      <c r="D1106" s="71">
        <v>6474</v>
      </c>
      <c r="E1106" s="71">
        <v>4383</v>
      </c>
      <c r="F1106" s="126">
        <f t="shared" si="32"/>
        <v>1</v>
      </c>
      <c r="G1106" s="126">
        <f t="shared" si="33"/>
        <v>0.677015755329008</v>
      </c>
      <c r="H1106" s="127">
        <v>2320301</v>
      </c>
    </row>
    <row r="1107" customFormat="1" customHeight="1" spans="1:8">
      <c r="A1107" s="84" t="str">
        <f t="shared" si="34"/>
        <v/>
      </c>
      <c r="B1107" s="130" t="s">
        <v>1121</v>
      </c>
      <c r="C1107" s="71">
        <v>0</v>
      </c>
      <c r="D1107" s="71">
        <v>0</v>
      </c>
      <c r="E1107" s="71">
        <v>0</v>
      </c>
      <c r="F1107" s="126">
        <f t="shared" si="32"/>
        <v>0</v>
      </c>
      <c r="G1107" s="126">
        <f t="shared" si="33"/>
        <v>0</v>
      </c>
      <c r="H1107" s="127">
        <v>2320302</v>
      </c>
    </row>
    <row r="1108" customFormat="1" customHeight="1" spans="1:8">
      <c r="A1108" s="84" t="str">
        <f t="shared" si="34"/>
        <v/>
      </c>
      <c r="B1108" s="130" t="s">
        <v>1122</v>
      </c>
      <c r="C1108" s="71">
        <v>0</v>
      </c>
      <c r="D1108" s="71">
        <v>0</v>
      </c>
      <c r="E1108" s="71">
        <v>0</v>
      </c>
      <c r="F1108" s="126">
        <f t="shared" ref="F1108:F1113" si="35">IF(C1108=0,0,E1108/C1108)</f>
        <v>0</v>
      </c>
      <c r="G1108" s="126">
        <f t="shared" ref="G1108:G1113" si="36">IF(D1108=0,0,E1108/D1108)</f>
        <v>0</v>
      </c>
      <c r="H1108" s="127">
        <v>2320303</v>
      </c>
    </row>
    <row r="1109" customFormat="1" customHeight="1" spans="1:8">
      <c r="A1109" s="84" t="str">
        <f t="shared" si="34"/>
        <v/>
      </c>
      <c r="B1109" s="130" t="s">
        <v>1123</v>
      </c>
      <c r="C1109" s="71">
        <v>0</v>
      </c>
      <c r="D1109" s="71">
        <v>0</v>
      </c>
      <c r="E1109" s="71">
        <v>0</v>
      </c>
      <c r="F1109" s="126">
        <f t="shared" si="35"/>
        <v>0</v>
      </c>
      <c r="G1109" s="126">
        <f t="shared" si="36"/>
        <v>0</v>
      </c>
      <c r="H1109" s="127">
        <v>2320399</v>
      </c>
    </row>
    <row r="1110" customFormat="1" customHeight="1" spans="1:8">
      <c r="A1110" s="84" t="s">
        <v>1124</v>
      </c>
      <c r="B1110" s="130" t="s">
        <v>184</v>
      </c>
      <c r="C1110" s="71">
        <v>30</v>
      </c>
      <c r="D1110" s="71">
        <v>29</v>
      </c>
      <c r="E1110" s="71">
        <v>42</v>
      </c>
      <c r="F1110" s="126">
        <f t="shared" si="35"/>
        <v>1.4</v>
      </c>
      <c r="G1110" s="126">
        <f t="shared" si="36"/>
        <v>1.44827586206897</v>
      </c>
      <c r="H1110" s="127">
        <v>233</v>
      </c>
    </row>
    <row r="1111" customFormat="1" customHeight="1" spans="1:8">
      <c r="A1111" s="101"/>
      <c r="B1111" s="130" t="s">
        <v>1125</v>
      </c>
      <c r="C1111" s="71">
        <v>0</v>
      </c>
      <c r="D1111" s="71">
        <v>0</v>
      </c>
      <c r="E1111" s="71">
        <v>0</v>
      </c>
      <c r="F1111" s="126">
        <f t="shared" si="35"/>
        <v>0</v>
      </c>
      <c r="G1111" s="126">
        <f t="shared" si="36"/>
        <v>0</v>
      </c>
      <c r="H1111" s="127">
        <v>23301</v>
      </c>
    </row>
    <row r="1112" customFormat="1" customHeight="1" spans="1:8">
      <c r="A1112" s="101"/>
      <c r="B1112" s="130" t="s">
        <v>1126</v>
      </c>
      <c r="C1112" s="71">
        <v>0</v>
      </c>
      <c r="D1112" s="71">
        <v>0</v>
      </c>
      <c r="E1112" s="71">
        <v>0</v>
      </c>
      <c r="F1112" s="126">
        <f t="shared" si="35"/>
        <v>0</v>
      </c>
      <c r="G1112" s="126">
        <f t="shared" si="36"/>
        <v>0</v>
      </c>
      <c r="H1112" s="127">
        <v>23302</v>
      </c>
    </row>
    <row r="1113" customFormat="1" customHeight="1" spans="1:8">
      <c r="A1113" s="101"/>
      <c r="B1113" s="130" t="s">
        <v>1127</v>
      </c>
      <c r="C1113" s="71">
        <v>30</v>
      </c>
      <c r="D1113" s="71">
        <v>29</v>
      </c>
      <c r="E1113" s="71">
        <v>42</v>
      </c>
      <c r="F1113" s="126">
        <f t="shared" si="35"/>
        <v>1.4</v>
      </c>
      <c r="G1113" s="126">
        <f t="shared" si="36"/>
        <v>1.44827586206897</v>
      </c>
      <c r="H1113" s="127">
        <v>23303</v>
      </c>
    </row>
    <row r="1114" customFormat="1" customHeight="1" spans="1:8">
      <c r="A1114" s="101"/>
      <c r="B1114" s="24" t="str">
        <f>""</f>
        <v/>
      </c>
      <c r="C1114" s="71">
        <v>0</v>
      </c>
      <c r="D1114" s="71">
        <v>0</v>
      </c>
      <c r="E1114" s="71">
        <v>0</v>
      </c>
      <c r="F1114" s="131">
        <v>0</v>
      </c>
      <c r="G1114" s="131">
        <v>0</v>
      </c>
      <c r="H1114" s="159"/>
    </row>
    <row r="1115" customFormat="1" customHeight="1" spans="1:8">
      <c r="A1115" s="101"/>
      <c r="B1115" s="23" t="s">
        <v>185</v>
      </c>
      <c r="C1115" s="71">
        <v>319000</v>
      </c>
      <c r="D1115" s="71">
        <v>310606</v>
      </c>
      <c r="E1115" s="71">
        <v>319178</v>
      </c>
      <c r="F1115" s="126">
        <f>IF(C1115=0,0,E1115/C1115)</f>
        <v>1.00055799373041</v>
      </c>
      <c r="G1115" s="126">
        <f>IF(D1115=0,0,E1115/D1115)</f>
        <v>1.0275976639215</v>
      </c>
      <c r="H1115" s="159"/>
    </row>
  </sheetData>
  <sheetProtection insertRows="0" insertColumns="0" deleteColumns="0" deleteRows="0" autoFilter="0"/>
  <mergeCells count="1">
    <mergeCell ref="A1:G1"/>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5"/>
  <sheetViews>
    <sheetView workbookViewId="0">
      <selection activeCell="E10" sqref="E10"/>
    </sheetView>
  </sheetViews>
  <sheetFormatPr defaultColWidth="8.71296296296296" defaultRowHeight="21" customHeight="1" outlineLevelRow="4" outlineLevelCol="5"/>
  <cols>
    <col min="1" max="1" width="29.712962962963" style="144" customWidth="1"/>
    <col min="2" max="2" width="19" style="144" customWidth="1"/>
    <col min="3" max="4" width="15.5740740740741" style="144" customWidth="1"/>
    <col min="5" max="5" width="17.712962962963" style="144" customWidth="1"/>
    <col min="6" max="6" width="15.5740740740741" style="144" customWidth="1"/>
  </cols>
  <sheetData>
    <row r="1" s="143" customFormat="1" ht="45" customHeight="1" spans="1:6">
      <c r="A1" s="88" t="s">
        <v>1201</v>
      </c>
      <c r="B1" s="88"/>
      <c r="C1" s="88"/>
      <c r="D1" s="88"/>
      <c r="E1" s="88"/>
      <c r="F1" s="88"/>
    </row>
    <row r="2" s="143" customFormat="1" ht="20.25" customHeight="1" spans="1:6">
      <c r="A2" s="154" t="str">
        <f t="shared" ref="A2:E2" si="0">""</f>
        <v/>
      </c>
      <c r="B2" s="154" t="str">
        <f t="shared" si="0"/>
        <v/>
      </c>
      <c r="C2" s="154" t="str">
        <f t="shared" si="0"/>
        <v/>
      </c>
      <c r="D2" s="154" t="str">
        <f t="shared" si="0"/>
        <v/>
      </c>
      <c r="E2" s="154" t="str">
        <f t="shared" si="0"/>
        <v/>
      </c>
      <c r="F2" s="155" t="s">
        <v>104</v>
      </c>
    </row>
    <row r="3" s="143" customFormat="1" ht="30" customHeight="1" spans="1:6">
      <c r="A3" s="91" t="s">
        <v>1202</v>
      </c>
      <c r="B3" s="92" t="s">
        <v>1203</v>
      </c>
      <c r="C3" s="92" t="s">
        <v>1204</v>
      </c>
      <c r="D3" s="92" t="s">
        <v>1205</v>
      </c>
      <c r="E3" s="92" t="s">
        <v>1206</v>
      </c>
      <c r="F3" s="92" t="s">
        <v>1207</v>
      </c>
    </row>
    <row r="4" customHeight="1" spans="1:6">
      <c r="A4" s="93" t="s">
        <v>1208</v>
      </c>
      <c r="B4" s="156">
        <f t="array" ref="B4">B5</f>
        <v>202544</v>
      </c>
      <c r="C4" s="156">
        <f t="array" ref="C4">C5</f>
        <v>0</v>
      </c>
      <c r="D4" s="156">
        <f t="array" ref="D4">D5</f>
        <v>4999</v>
      </c>
      <c r="E4" s="156">
        <f t="array" ref="E4">E5</f>
        <v>162185</v>
      </c>
      <c r="F4" s="156">
        <f t="array" ref="F4">F5</f>
        <v>35360</v>
      </c>
    </row>
    <row r="5" s="143" customFormat="1" ht="20.25" customHeight="1" spans="1:6">
      <c r="A5" s="95" t="s">
        <v>1209</v>
      </c>
      <c r="B5" s="150">
        <v>202544</v>
      </c>
      <c r="C5" s="150">
        <v>0</v>
      </c>
      <c r="D5" s="150">
        <v>4999</v>
      </c>
      <c r="E5" s="150">
        <v>162185</v>
      </c>
      <c r="F5" s="150">
        <v>35360</v>
      </c>
    </row>
  </sheetData>
  <sheetProtection insertRows="0" insertColumns="0" deleteColumns="0" deleteRows="0" autoFilter="0"/>
  <mergeCells count="1">
    <mergeCell ref="A1:F1"/>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77"/>
  <sheetViews>
    <sheetView workbookViewId="0">
      <selection activeCell="D86" sqref="D86"/>
    </sheetView>
  </sheetViews>
  <sheetFormatPr defaultColWidth="9" defaultRowHeight="20.25" customHeight="1" outlineLevelCol="5"/>
  <cols>
    <col min="1" max="1" width="9" style="19"/>
    <col min="2" max="2" width="47.4259259259259" style="19" customWidth="1"/>
    <col min="3" max="5" width="16.5740740740741" style="19" customWidth="1"/>
    <col min="6" max="6" width="16.5740740740741" style="122" hidden="1" customWidth="1"/>
  </cols>
  <sheetData>
    <row r="1" ht="45" customHeight="1" spans="1:6">
      <c r="A1" s="20" t="s">
        <v>1210</v>
      </c>
      <c r="B1" s="20"/>
      <c r="C1" s="20"/>
      <c r="D1" s="20"/>
      <c r="E1" s="20"/>
      <c r="F1" s="20"/>
    </row>
    <row r="2" customHeight="1" spans="1:6">
      <c r="A2" s="21"/>
      <c r="B2" s="21"/>
      <c r="C2" s="21"/>
      <c r="D2" s="21"/>
      <c r="E2" s="81" t="s">
        <v>104</v>
      </c>
      <c r="F2" s="151"/>
    </row>
    <row r="3" ht="24" customHeight="1" spans="1:6">
      <c r="A3" s="91" t="s">
        <v>208</v>
      </c>
      <c r="B3" s="92" t="s">
        <v>158</v>
      </c>
      <c r="C3" s="92" t="s">
        <v>108</v>
      </c>
      <c r="D3" s="92" t="s">
        <v>107</v>
      </c>
      <c r="E3" s="92" t="s">
        <v>1129</v>
      </c>
      <c r="F3" s="125" t="s">
        <v>111</v>
      </c>
    </row>
    <row r="4" customHeight="1" spans="1:6">
      <c r="A4" s="134" t="str">
        <f t="shared" ref="A4:A75" si="0">""</f>
        <v/>
      </c>
      <c r="B4" s="134" t="s">
        <v>186</v>
      </c>
      <c r="C4" s="71">
        <v>0</v>
      </c>
      <c r="D4" s="71">
        <v>0</v>
      </c>
      <c r="E4" s="126">
        <f t="shared" ref="E4:E76" si="1">IF(D4=0,0,C4/D4)</f>
        <v>0</v>
      </c>
      <c r="F4" s="132"/>
    </row>
    <row r="5" customHeight="1" spans="1:6">
      <c r="A5" s="84" t="s">
        <v>210</v>
      </c>
      <c r="B5" s="134" t="s">
        <v>1211</v>
      </c>
      <c r="C5" s="71">
        <v>0</v>
      </c>
      <c r="D5" s="71">
        <v>0</v>
      </c>
      <c r="E5" s="126">
        <f t="shared" si="1"/>
        <v>0</v>
      </c>
      <c r="F5" s="127">
        <v>23001</v>
      </c>
    </row>
    <row r="6" customHeight="1" spans="1:6">
      <c r="A6" s="134" t="str">
        <f t="shared" si="0"/>
        <v/>
      </c>
      <c r="B6" s="134" t="s">
        <v>1212</v>
      </c>
      <c r="C6" s="71">
        <v>0</v>
      </c>
      <c r="D6" s="71">
        <v>0</v>
      </c>
      <c r="E6" s="126">
        <f t="shared" si="1"/>
        <v>0</v>
      </c>
      <c r="F6" s="127">
        <v>2300102</v>
      </c>
    </row>
    <row r="7" customHeight="1" spans="1:6">
      <c r="A7" s="134" t="str">
        <f t="shared" si="0"/>
        <v/>
      </c>
      <c r="B7" s="134" t="s">
        <v>1213</v>
      </c>
      <c r="C7" s="71">
        <v>0</v>
      </c>
      <c r="D7" s="71">
        <v>0</v>
      </c>
      <c r="E7" s="126">
        <f t="shared" si="1"/>
        <v>0</v>
      </c>
      <c r="F7" s="127">
        <v>2300103</v>
      </c>
    </row>
    <row r="8" customHeight="1" spans="1:6">
      <c r="A8" s="134" t="str">
        <f t="shared" si="0"/>
        <v/>
      </c>
      <c r="B8" s="134" t="s">
        <v>1214</v>
      </c>
      <c r="C8" s="71">
        <v>0</v>
      </c>
      <c r="D8" s="71">
        <v>0</v>
      </c>
      <c r="E8" s="126">
        <f t="shared" si="1"/>
        <v>0</v>
      </c>
      <c r="F8" s="127">
        <v>2300104</v>
      </c>
    </row>
    <row r="9" customHeight="1" spans="1:6">
      <c r="A9" s="134" t="str">
        <f t="shared" si="0"/>
        <v/>
      </c>
      <c r="B9" s="134" t="s">
        <v>1215</v>
      </c>
      <c r="C9" s="71">
        <v>0</v>
      </c>
      <c r="D9" s="71">
        <v>0</v>
      </c>
      <c r="E9" s="126">
        <f t="shared" si="1"/>
        <v>0</v>
      </c>
      <c r="F9" s="127">
        <v>2300105</v>
      </c>
    </row>
    <row r="10" customHeight="1" spans="1:6">
      <c r="A10" s="134" t="str">
        <f t="shared" si="0"/>
        <v/>
      </c>
      <c r="B10" s="134" t="s">
        <v>1216</v>
      </c>
      <c r="C10" s="71">
        <v>0</v>
      </c>
      <c r="D10" s="71">
        <v>0</v>
      </c>
      <c r="E10" s="126">
        <f t="shared" si="1"/>
        <v>0</v>
      </c>
      <c r="F10" s="127">
        <v>2300106</v>
      </c>
    </row>
    <row r="11" customHeight="1" spans="1:6">
      <c r="A11" s="134" t="str">
        <f t="shared" si="0"/>
        <v/>
      </c>
      <c r="B11" s="134" t="s">
        <v>1217</v>
      </c>
      <c r="C11" s="71">
        <v>0</v>
      </c>
      <c r="D11" s="71">
        <v>0</v>
      </c>
      <c r="E11" s="126">
        <f t="shared" si="1"/>
        <v>0</v>
      </c>
      <c r="F11" s="127">
        <v>2300199</v>
      </c>
    </row>
    <row r="12" customHeight="1" spans="1:6">
      <c r="A12" s="84" t="s">
        <v>331</v>
      </c>
      <c r="B12" s="134" t="s">
        <v>1218</v>
      </c>
      <c r="C12" s="71">
        <v>0</v>
      </c>
      <c r="D12" s="71">
        <v>0</v>
      </c>
      <c r="E12" s="126">
        <f t="shared" si="1"/>
        <v>0</v>
      </c>
      <c r="F12" s="127">
        <v>23002</v>
      </c>
    </row>
    <row r="13" customHeight="1" spans="1:6">
      <c r="A13" s="134" t="str">
        <f t="shared" si="0"/>
        <v/>
      </c>
      <c r="B13" s="134" t="s">
        <v>1219</v>
      </c>
      <c r="C13" s="71">
        <v>0</v>
      </c>
      <c r="D13" s="71">
        <v>0</v>
      </c>
      <c r="E13" s="126">
        <f t="shared" si="1"/>
        <v>0</v>
      </c>
      <c r="F13" s="127">
        <v>2300201</v>
      </c>
    </row>
    <row r="14" customHeight="1" spans="1:6">
      <c r="A14" s="134" t="str">
        <f t="shared" si="0"/>
        <v/>
      </c>
      <c r="B14" s="134" t="s">
        <v>1220</v>
      </c>
      <c r="C14" s="71">
        <v>0</v>
      </c>
      <c r="D14" s="71">
        <v>0</v>
      </c>
      <c r="E14" s="126">
        <f t="shared" si="1"/>
        <v>0</v>
      </c>
      <c r="F14" s="127">
        <v>2300202</v>
      </c>
    </row>
    <row r="15" customHeight="1" spans="1:6">
      <c r="A15" s="134" t="str">
        <f t="shared" si="0"/>
        <v/>
      </c>
      <c r="B15" s="134" t="s">
        <v>1221</v>
      </c>
      <c r="C15" s="71">
        <v>0</v>
      </c>
      <c r="D15" s="71">
        <v>0</v>
      </c>
      <c r="E15" s="126">
        <f t="shared" si="1"/>
        <v>0</v>
      </c>
      <c r="F15" s="127">
        <v>2300207</v>
      </c>
    </row>
    <row r="16" customHeight="1" spans="1:6">
      <c r="A16" s="134" t="str">
        <f t="shared" si="0"/>
        <v/>
      </c>
      <c r="B16" s="134" t="s">
        <v>1222</v>
      </c>
      <c r="C16" s="71">
        <v>0</v>
      </c>
      <c r="D16" s="71">
        <v>0</v>
      </c>
      <c r="E16" s="126">
        <f t="shared" si="1"/>
        <v>0</v>
      </c>
      <c r="F16" s="127">
        <v>2300208</v>
      </c>
    </row>
    <row r="17" customHeight="1" spans="1:6">
      <c r="A17" s="134" t="str">
        <f t="shared" si="0"/>
        <v/>
      </c>
      <c r="B17" s="134" t="s">
        <v>1223</v>
      </c>
      <c r="C17" s="71">
        <v>0</v>
      </c>
      <c r="D17" s="71">
        <v>0</v>
      </c>
      <c r="E17" s="126">
        <f t="shared" si="1"/>
        <v>0</v>
      </c>
      <c r="F17" s="127">
        <v>2300212</v>
      </c>
    </row>
    <row r="18" customHeight="1" spans="1:6">
      <c r="A18" s="134" t="str">
        <f t="shared" si="0"/>
        <v/>
      </c>
      <c r="B18" s="134" t="s">
        <v>1224</v>
      </c>
      <c r="C18" s="71">
        <v>0</v>
      </c>
      <c r="D18" s="71">
        <v>0</v>
      </c>
      <c r="E18" s="126">
        <f t="shared" si="1"/>
        <v>0</v>
      </c>
      <c r="F18" s="127">
        <v>2300214</v>
      </c>
    </row>
    <row r="19" customHeight="1" spans="1:6">
      <c r="A19" s="134" t="str">
        <f t="shared" si="0"/>
        <v/>
      </c>
      <c r="B19" s="134" t="s">
        <v>1225</v>
      </c>
      <c r="C19" s="71">
        <v>0</v>
      </c>
      <c r="D19" s="71">
        <v>0</v>
      </c>
      <c r="E19" s="126">
        <f t="shared" si="1"/>
        <v>0</v>
      </c>
      <c r="F19" s="127">
        <v>2300225</v>
      </c>
    </row>
    <row r="20" customHeight="1" spans="1:6">
      <c r="A20" s="134" t="str">
        <f t="shared" si="0"/>
        <v/>
      </c>
      <c r="B20" s="134" t="s">
        <v>1226</v>
      </c>
      <c r="C20" s="71">
        <v>0</v>
      </c>
      <c r="D20" s="71">
        <v>0</v>
      </c>
      <c r="E20" s="126">
        <f t="shared" si="1"/>
        <v>0</v>
      </c>
      <c r="F20" s="127">
        <v>2300226</v>
      </c>
    </row>
    <row r="21" customHeight="1" spans="1:6">
      <c r="A21" s="134" t="str">
        <f t="shared" si="0"/>
        <v/>
      </c>
      <c r="B21" s="134" t="s">
        <v>1227</v>
      </c>
      <c r="C21" s="71">
        <v>0</v>
      </c>
      <c r="D21" s="71">
        <v>0</v>
      </c>
      <c r="E21" s="126">
        <f t="shared" si="1"/>
        <v>0</v>
      </c>
      <c r="F21" s="127">
        <v>2300227</v>
      </c>
    </row>
    <row r="22" customHeight="1" spans="1:6">
      <c r="A22" s="134" t="str">
        <f t="shared" si="0"/>
        <v/>
      </c>
      <c r="B22" s="134" t="s">
        <v>1228</v>
      </c>
      <c r="C22" s="71">
        <v>0</v>
      </c>
      <c r="D22" s="71">
        <v>0</v>
      </c>
      <c r="E22" s="126">
        <f t="shared" si="1"/>
        <v>0</v>
      </c>
      <c r="F22" s="127">
        <v>2300228</v>
      </c>
    </row>
    <row r="23" customHeight="1" spans="1:6">
      <c r="A23" s="134" t="str">
        <f t="shared" si="0"/>
        <v/>
      </c>
      <c r="B23" s="134" t="s">
        <v>1229</v>
      </c>
      <c r="C23" s="71">
        <v>0</v>
      </c>
      <c r="D23" s="71">
        <v>0</v>
      </c>
      <c r="E23" s="126">
        <f t="shared" si="1"/>
        <v>0</v>
      </c>
      <c r="F23" s="127">
        <v>2300229</v>
      </c>
    </row>
    <row r="24" customHeight="1" spans="1:6">
      <c r="A24" s="134" t="str">
        <f t="shared" si="0"/>
        <v/>
      </c>
      <c r="B24" s="134" t="s">
        <v>1230</v>
      </c>
      <c r="C24" s="71">
        <v>0</v>
      </c>
      <c r="D24" s="71">
        <v>0</v>
      </c>
      <c r="E24" s="126">
        <f t="shared" si="1"/>
        <v>0</v>
      </c>
      <c r="F24" s="127">
        <v>2300230</v>
      </c>
    </row>
    <row r="25" customHeight="1" spans="1:6">
      <c r="A25" s="134" t="str">
        <f t="shared" si="0"/>
        <v/>
      </c>
      <c r="B25" s="134" t="s">
        <v>1231</v>
      </c>
      <c r="C25" s="71">
        <v>0</v>
      </c>
      <c r="D25" s="71">
        <v>0</v>
      </c>
      <c r="E25" s="126">
        <f t="shared" si="1"/>
        <v>0</v>
      </c>
      <c r="F25" s="127">
        <v>2300231</v>
      </c>
    </row>
    <row r="26" customHeight="1" spans="1:6">
      <c r="A26" s="134" t="str">
        <f t="shared" si="0"/>
        <v/>
      </c>
      <c r="B26" s="134" t="s">
        <v>1232</v>
      </c>
      <c r="C26" s="71">
        <v>0</v>
      </c>
      <c r="D26" s="71">
        <v>0</v>
      </c>
      <c r="E26" s="126">
        <f t="shared" si="1"/>
        <v>0</v>
      </c>
      <c r="F26" s="127">
        <v>2300241</v>
      </c>
    </row>
    <row r="27" customHeight="1" spans="1:6">
      <c r="A27" s="134" t="str">
        <f t="shared" si="0"/>
        <v/>
      </c>
      <c r="B27" s="134" t="s">
        <v>1233</v>
      </c>
      <c r="C27" s="71">
        <v>0</v>
      </c>
      <c r="D27" s="71">
        <v>0</v>
      </c>
      <c r="E27" s="126">
        <f t="shared" si="1"/>
        <v>0</v>
      </c>
      <c r="F27" s="127">
        <v>2300242</v>
      </c>
    </row>
    <row r="28" customHeight="1" spans="1:6">
      <c r="A28" s="134" t="str">
        <f t="shared" si="0"/>
        <v/>
      </c>
      <c r="B28" s="134" t="s">
        <v>1234</v>
      </c>
      <c r="C28" s="71">
        <v>0</v>
      </c>
      <c r="D28" s="71">
        <v>0</v>
      </c>
      <c r="E28" s="126">
        <f t="shared" si="1"/>
        <v>0</v>
      </c>
      <c r="F28" s="127">
        <v>2300243</v>
      </c>
    </row>
    <row r="29" customHeight="1" spans="1:6">
      <c r="A29" s="134" t="str">
        <f t="shared" si="0"/>
        <v/>
      </c>
      <c r="B29" s="134" t="s">
        <v>1235</v>
      </c>
      <c r="C29" s="71">
        <v>0</v>
      </c>
      <c r="D29" s="71">
        <v>0</v>
      </c>
      <c r="E29" s="126">
        <f t="shared" si="1"/>
        <v>0</v>
      </c>
      <c r="F29" s="127">
        <v>2300244</v>
      </c>
    </row>
    <row r="30" customHeight="1" spans="1:6">
      <c r="A30" s="134" t="str">
        <f t="shared" si="0"/>
        <v/>
      </c>
      <c r="B30" s="134" t="s">
        <v>1236</v>
      </c>
      <c r="C30" s="71">
        <v>0</v>
      </c>
      <c r="D30" s="71">
        <v>0</v>
      </c>
      <c r="E30" s="126">
        <f t="shared" si="1"/>
        <v>0</v>
      </c>
      <c r="F30" s="127">
        <v>2300245</v>
      </c>
    </row>
    <row r="31" customHeight="1" spans="1:6">
      <c r="A31" s="134" t="str">
        <f t="shared" si="0"/>
        <v/>
      </c>
      <c r="B31" s="134" t="s">
        <v>1237</v>
      </c>
      <c r="C31" s="71">
        <v>0</v>
      </c>
      <c r="D31" s="71">
        <v>0</v>
      </c>
      <c r="E31" s="126">
        <f t="shared" si="1"/>
        <v>0</v>
      </c>
      <c r="F31" s="127">
        <v>2300246</v>
      </c>
    </row>
    <row r="32" customHeight="1" spans="1:6">
      <c r="A32" s="134" t="str">
        <f t="shared" si="0"/>
        <v/>
      </c>
      <c r="B32" s="134" t="s">
        <v>1238</v>
      </c>
      <c r="C32" s="71">
        <v>0</v>
      </c>
      <c r="D32" s="71">
        <v>0</v>
      </c>
      <c r="E32" s="126">
        <f t="shared" si="1"/>
        <v>0</v>
      </c>
      <c r="F32" s="127">
        <v>2300247</v>
      </c>
    </row>
    <row r="33" customHeight="1" spans="1:6">
      <c r="A33" s="134" t="str">
        <f t="shared" si="0"/>
        <v/>
      </c>
      <c r="B33" s="134" t="s">
        <v>1239</v>
      </c>
      <c r="C33" s="71">
        <v>0</v>
      </c>
      <c r="D33" s="71">
        <v>0</v>
      </c>
      <c r="E33" s="126">
        <f t="shared" si="1"/>
        <v>0</v>
      </c>
      <c r="F33" s="127">
        <v>2300248</v>
      </c>
    </row>
    <row r="34" customHeight="1" spans="1:6">
      <c r="A34" s="134" t="str">
        <f t="shared" si="0"/>
        <v/>
      </c>
      <c r="B34" s="134" t="s">
        <v>1240</v>
      </c>
      <c r="C34" s="71">
        <v>0</v>
      </c>
      <c r="D34" s="71">
        <v>0</v>
      </c>
      <c r="E34" s="126">
        <f t="shared" si="1"/>
        <v>0</v>
      </c>
      <c r="F34" s="127">
        <v>2300249</v>
      </c>
    </row>
    <row r="35" customHeight="1" spans="1:6">
      <c r="A35" s="134" t="str">
        <f t="shared" si="0"/>
        <v/>
      </c>
      <c r="B35" s="134" t="s">
        <v>1241</v>
      </c>
      <c r="C35" s="71">
        <v>0</v>
      </c>
      <c r="D35" s="71">
        <v>0</v>
      </c>
      <c r="E35" s="126">
        <f t="shared" si="1"/>
        <v>0</v>
      </c>
      <c r="F35" s="127">
        <v>2300250</v>
      </c>
    </row>
    <row r="36" customHeight="1" spans="1:6">
      <c r="A36" s="134" t="str">
        <f t="shared" si="0"/>
        <v/>
      </c>
      <c r="B36" s="134" t="s">
        <v>1242</v>
      </c>
      <c r="C36" s="71">
        <v>0</v>
      </c>
      <c r="D36" s="71">
        <v>0</v>
      </c>
      <c r="E36" s="126">
        <f t="shared" si="1"/>
        <v>0</v>
      </c>
      <c r="F36" s="127">
        <v>2300251</v>
      </c>
    </row>
    <row r="37" customHeight="1" spans="1:6">
      <c r="A37" s="134" t="str">
        <f t="shared" si="0"/>
        <v/>
      </c>
      <c r="B37" s="134" t="s">
        <v>1243</v>
      </c>
      <c r="C37" s="71">
        <v>0</v>
      </c>
      <c r="D37" s="71">
        <v>0</v>
      </c>
      <c r="E37" s="126">
        <f t="shared" si="1"/>
        <v>0</v>
      </c>
      <c r="F37" s="127">
        <v>2300252</v>
      </c>
    </row>
    <row r="38" customHeight="1" spans="1:6">
      <c r="A38" s="134" t="str">
        <f t="shared" si="0"/>
        <v/>
      </c>
      <c r="B38" s="134" t="s">
        <v>1244</v>
      </c>
      <c r="C38" s="71">
        <v>0</v>
      </c>
      <c r="D38" s="71">
        <v>0</v>
      </c>
      <c r="E38" s="126">
        <f t="shared" si="1"/>
        <v>0</v>
      </c>
      <c r="F38" s="127">
        <v>2300253</v>
      </c>
    </row>
    <row r="39" customHeight="1" spans="1:6">
      <c r="A39" s="134" t="str">
        <f t="shared" si="0"/>
        <v/>
      </c>
      <c r="B39" s="134" t="s">
        <v>1245</v>
      </c>
      <c r="C39" s="71">
        <v>0</v>
      </c>
      <c r="D39" s="71">
        <v>0</v>
      </c>
      <c r="E39" s="126">
        <f t="shared" si="1"/>
        <v>0</v>
      </c>
      <c r="F39" s="127">
        <v>2300254</v>
      </c>
    </row>
    <row r="40" customHeight="1" spans="1:6">
      <c r="A40" s="134" t="str">
        <f t="shared" si="0"/>
        <v/>
      </c>
      <c r="B40" s="134" t="s">
        <v>1246</v>
      </c>
      <c r="C40" s="71">
        <v>0</v>
      </c>
      <c r="D40" s="71">
        <v>0</v>
      </c>
      <c r="E40" s="126">
        <f t="shared" si="1"/>
        <v>0</v>
      </c>
      <c r="F40" s="127">
        <v>2300255</v>
      </c>
    </row>
    <row r="41" customHeight="1" spans="1:6">
      <c r="A41" s="134" t="str">
        <f t="shared" si="0"/>
        <v/>
      </c>
      <c r="B41" s="134" t="s">
        <v>1247</v>
      </c>
      <c r="C41" s="71">
        <v>0</v>
      </c>
      <c r="D41" s="71">
        <v>0</v>
      </c>
      <c r="E41" s="126">
        <f t="shared" si="1"/>
        <v>0</v>
      </c>
      <c r="F41" s="127">
        <v>2300256</v>
      </c>
    </row>
    <row r="42" customHeight="1" spans="1:6">
      <c r="A42" s="134" t="str">
        <f t="shared" si="0"/>
        <v/>
      </c>
      <c r="B42" s="134" t="s">
        <v>1248</v>
      </c>
      <c r="C42" s="71">
        <v>0</v>
      </c>
      <c r="D42" s="71">
        <v>0</v>
      </c>
      <c r="E42" s="126">
        <f t="shared" si="1"/>
        <v>0</v>
      </c>
      <c r="F42" s="127">
        <v>2300257</v>
      </c>
    </row>
    <row r="43" customHeight="1" spans="1:6">
      <c r="A43" s="134" t="str">
        <f t="shared" si="0"/>
        <v/>
      </c>
      <c r="B43" s="134" t="s">
        <v>1249</v>
      </c>
      <c r="C43" s="71">
        <v>0</v>
      </c>
      <c r="D43" s="71">
        <v>0</v>
      </c>
      <c r="E43" s="126">
        <f t="shared" si="1"/>
        <v>0</v>
      </c>
      <c r="F43" s="127">
        <v>2300258</v>
      </c>
    </row>
    <row r="44" customHeight="1" spans="1:6">
      <c r="A44" s="134" t="str">
        <f t="shared" si="0"/>
        <v/>
      </c>
      <c r="B44" s="134" t="s">
        <v>1250</v>
      </c>
      <c r="C44" s="71">
        <v>0</v>
      </c>
      <c r="D44" s="71">
        <v>0</v>
      </c>
      <c r="E44" s="126">
        <f t="shared" si="1"/>
        <v>0</v>
      </c>
      <c r="F44" s="127">
        <v>2300259</v>
      </c>
    </row>
    <row r="45" customHeight="1" spans="1:6">
      <c r="A45" s="134" t="str">
        <f t="shared" si="0"/>
        <v/>
      </c>
      <c r="B45" s="134" t="s">
        <v>1251</v>
      </c>
      <c r="C45" s="71">
        <v>0</v>
      </c>
      <c r="D45" s="71">
        <v>0</v>
      </c>
      <c r="E45" s="126">
        <f t="shared" si="1"/>
        <v>0</v>
      </c>
      <c r="F45" s="127">
        <v>2300260</v>
      </c>
    </row>
    <row r="46" customHeight="1" spans="1:6">
      <c r="A46" s="134" t="str">
        <f t="shared" si="0"/>
        <v/>
      </c>
      <c r="B46" s="134" t="s">
        <v>1252</v>
      </c>
      <c r="C46" s="71">
        <v>0</v>
      </c>
      <c r="D46" s="71">
        <v>0</v>
      </c>
      <c r="E46" s="126">
        <f t="shared" si="1"/>
        <v>0</v>
      </c>
      <c r="F46" s="127">
        <v>2300269</v>
      </c>
    </row>
    <row r="47" customHeight="1" spans="1:6">
      <c r="A47" s="134" t="str">
        <f t="shared" si="0"/>
        <v/>
      </c>
      <c r="B47" s="134" t="s">
        <v>1253</v>
      </c>
      <c r="C47" s="71">
        <v>0</v>
      </c>
      <c r="D47" s="71">
        <v>0</v>
      </c>
      <c r="E47" s="126">
        <f t="shared" si="1"/>
        <v>0</v>
      </c>
      <c r="F47" s="127">
        <v>2300296</v>
      </c>
    </row>
    <row r="48" customHeight="1" spans="1:6">
      <c r="A48" s="134" t="str">
        <f t="shared" si="0"/>
        <v/>
      </c>
      <c r="B48" s="134" t="s">
        <v>1254</v>
      </c>
      <c r="C48" s="71">
        <v>0</v>
      </c>
      <c r="D48" s="71">
        <v>0</v>
      </c>
      <c r="E48" s="126">
        <f t="shared" si="1"/>
        <v>0</v>
      </c>
      <c r="F48" s="127">
        <v>2300297</v>
      </c>
    </row>
    <row r="49" customHeight="1" spans="1:6">
      <c r="A49" s="134" t="str">
        <f t="shared" si="0"/>
        <v/>
      </c>
      <c r="B49" s="134" t="s">
        <v>1255</v>
      </c>
      <c r="C49" s="71">
        <v>0</v>
      </c>
      <c r="D49" s="71">
        <v>0</v>
      </c>
      <c r="E49" s="126">
        <f t="shared" si="1"/>
        <v>0</v>
      </c>
      <c r="F49" s="127">
        <v>2300298</v>
      </c>
    </row>
    <row r="50" customHeight="1" spans="1:6">
      <c r="A50" s="134" t="str">
        <f t="shared" si="0"/>
        <v/>
      </c>
      <c r="B50" s="134" t="s">
        <v>1256</v>
      </c>
      <c r="C50" s="71">
        <v>0</v>
      </c>
      <c r="D50" s="71">
        <v>0</v>
      </c>
      <c r="E50" s="126">
        <f t="shared" si="1"/>
        <v>0</v>
      </c>
      <c r="F50" s="127">
        <v>2300299</v>
      </c>
    </row>
    <row r="51" customHeight="1" spans="1:6">
      <c r="A51" s="84" t="s">
        <v>332</v>
      </c>
      <c r="B51" s="134" t="s">
        <v>1257</v>
      </c>
      <c r="C51" s="71">
        <v>0</v>
      </c>
      <c r="D51" s="71">
        <v>0</v>
      </c>
      <c r="E51" s="126">
        <f t="shared" si="1"/>
        <v>0</v>
      </c>
      <c r="F51" s="127">
        <v>23003</v>
      </c>
    </row>
    <row r="52" customHeight="1" spans="1:6">
      <c r="A52" s="152" t="str">
        <f t="shared" si="0"/>
        <v/>
      </c>
      <c r="B52" s="134" t="s">
        <v>1174</v>
      </c>
      <c r="C52" s="71">
        <v>0</v>
      </c>
      <c r="D52" s="71">
        <v>0</v>
      </c>
      <c r="E52" s="126">
        <f t="shared" si="1"/>
        <v>0</v>
      </c>
      <c r="F52" s="127">
        <v>2300301</v>
      </c>
    </row>
    <row r="53" customHeight="1" spans="1:6">
      <c r="A53" s="134" t="str">
        <f t="shared" si="0"/>
        <v/>
      </c>
      <c r="B53" s="134" t="s">
        <v>1175</v>
      </c>
      <c r="C53" s="71">
        <v>0</v>
      </c>
      <c r="D53" s="71">
        <v>0</v>
      </c>
      <c r="E53" s="126">
        <f t="shared" si="1"/>
        <v>0</v>
      </c>
      <c r="F53" s="127">
        <v>2300302</v>
      </c>
    </row>
    <row r="54" customHeight="1" spans="1:6">
      <c r="A54" s="134" t="str">
        <f t="shared" si="0"/>
        <v/>
      </c>
      <c r="B54" s="134" t="s">
        <v>1176</v>
      </c>
      <c r="C54" s="71">
        <v>0</v>
      </c>
      <c r="D54" s="71">
        <v>0</v>
      </c>
      <c r="E54" s="126">
        <f t="shared" si="1"/>
        <v>0</v>
      </c>
      <c r="F54" s="127">
        <v>2300303</v>
      </c>
    </row>
    <row r="55" customHeight="1" spans="1:6">
      <c r="A55" s="134" t="str">
        <f t="shared" si="0"/>
        <v/>
      </c>
      <c r="B55" s="134" t="s">
        <v>1177</v>
      </c>
      <c r="C55" s="71">
        <v>0</v>
      </c>
      <c r="D55" s="71">
        <v>0</v>
      </c>
      <c r="E55" s="126">
        <f t="shared" si="1"/>
        <v>0</v>
      </c>
      <c r="F55" s="127">
        <v>2300304</v>
      </c>
    </row>
    <row r="56" customHeight="1" spans="1:6">
      <c r="A56" s="134" t="str">
        <f t="shared" si="0"/>
        <v/>
      </c>
      <c r="B56" s="134" t="s">
        <v>1178</v>
      </c>
      <c r="C56" s="71">
        <v>0</v>
      </c>
      <c r="D56" s="71">
        <v>0</v>
      </c>
      <c r="E56" s="126">
        <f t="shared" si="1"/>
        <v>0</v>
      </c>
      <c r="F56" s="127">
        <v>2300305</v>
      </c>
    </row>
    <row r="57" customHeight="1" spans="1:6">
      <c r="A57" s="134" t="str">
        <f t="shared" si="0"/>
        <v/>
      </c>
      <c r="B57" s="134" t="s">
        <v>1179</v>
      </c>
      <c r="C57" s="71">
        <v>0</v>
      </c>
      <c r="D57" s="71">
        <v>0</v>
      </c>
      <c r="E57" s="126">
        <f t="shared" si="1"/>
        <v>0</v>
      </c>
      <c r="F57" s="127">
        <v>2300306</v>
      </c>
    </row>
    <row r="58" customHeight="1" spans="1:6">
      <c r="A58" s="134" t="str">
        <f t="shared" si="0"/>
        <v/>
      </c>
      <c r="B58" s="134" t="s">
        <v>1180</v>
      </c>
      <c r="C58" s="71">
        <v>0</v>
      </c>
      <c r="D58" s="71">
        <v>0</v>
      </c>
      <c r="E58" s="126">
        <f t="shared" si="1"/>
        <v>0</v>
      </c>
      <c r="F58" s="127">
        <v>2300307</v>
      </c>
    </row>
    <row r="59" customHeight="1" spans="1:6">
      <c r="A59" s="134" t="str">
        <f t="shared" si="0"/>
        <v/>
      </c>
      <c r="B59" s="134" t="s">
        <v>1181</v>
      </c>
      <c r="C59" s="71">
        <v>0</v>
      </c>
      <c r="D59" s="71">
        <v>0</v>
      </c>
      <c r="E59" s="126">
        <f t="shared" si="1"/>
        <v>0</v>
      </c>
      <c r="F59" s="127">
        <v>2300308</v>
      </c>
    </row>
    <row r="60" customHeight="1" spans="1:6">
      <c r="A60" s="134" t="str">
        <f t="shared" si="0"/>
        <v/>
      </c>
      <c r="B60" s="134" t="s">
        <v>1182</v>
      </c>
      <c r="C60" s="71">
        <v>0</v>
      </c>
      <c r="D60" s="71">
        <v>0</v>
      </c>
      <c r="E60" s="126">
        <f t="shared" si="1"/>
        <v>0</v>
      </c>
      <c r="F60" s="127">
        <v>2300310</v>
      </c>
    </row>
    <row r="61" customHeight="1" spans="1:6">
      <c r="A61" s="134" t="str">
        <f t="shared" si="0"/>
        <v/>
      </c>
      <c r="B61" s="134" t="s">
        <v>1183</v>
      </c>
      <c r="C61" s="71">
        <v>0</v>
      </c>
      <c r="D61" s="71">
        <v>0</v>
      </c>
      <c r="E61" s="126">
        <f t="shared" si="1"/>
        <v>0</v>
      </c>
      <c r="F61" s="127">
        <v>2300311</v>
      </c>
    </row>
    <row r="62" customHeight="1" spans="1:6">
      <c r="A62" s="134" t="str">
        <f t="shared" si="0"/>
        <v/>
      </c>
      <c r="B62" s="134" t="s">
        <v>1184</v>
      </c>
      <c r="C62" s="71">
        <v>0</v>
      </c>
      <c r="D62" s="71">
        <v>0</v>
      </c>
      <c r="E62" s="126">
        <f t="shared" si="1"/>
        <v>0</v>
      </c>
      <c r="F62" s="127">
        <v>2300312</v>
      </c>
    </row>
    <row r="63" customHeight="1" spans="1:6">
      <c r="A63" s="134" t="str">
        <f t="shared" si="0"/>
        <v/>
      </c>
      <c r="B63" s="134" t="s">
        <v>1185</v>
      </c>
      <c r="C63" s="71">
        <v>0</v>
      </c>
      <c r="D63" s="71">
        <v>0</v>
      </c>
      <c r="E63" s="126">
        <f t="shared" si="1"/>
        <v>0</v>
      </c>
      <c r="F63" s="127">
        <v>2300313</v>
      </c>
    </row>
    <row r="64" customHeight="1" spans="1:6">
      <c r="A64" s="134" t="str">
        <f t="shared" si="0"/>
        <v/>
      </c>
      <c r="B64" s="134" t="s">
        <v>1186</v>
      </c>
      <c r="C64" s="71">
        <v>0</v>
      </c>
      <c r="D64" s="71">
        <v>0</v>
      </c>
      <c r="E64" s="126">
        <f t="shared" si="1"/>
        <v>0</v>
      </c>
      <c r="F64" s="127">
        <v>2300314</v>
      </c>
    </row>
    <row r="65" customHeight="1" spans="1:6">
      <c r="A65" s="134" t="str">
        <f t="shared" si="0"/>
        <v/>
      </c>
      <c r="B65" s="134" t="s">
        <v>1187</v>
      </c>
      <c r="C65" s="71">
        <v>0</v>
      </c>
      <c r="D65" s="71">
        <v>0</v>
      </c>
      <c r="E65" s="126">
        <f t="shared" si="1"/>
        <v>0</v>
      </c>
      <c r="F65" s="127">
        <v>2300315</v>
      </c>
    </row>
    <row r="66" customHeight="1" spans="1:6">
      <c r="A66" s="134" t="str">
        <f t="shared" si="0"/>
        <v/>
      </c>
      <c r="B66" s="134" t="s">
        <v>1188</v>
      </c>
      <c r="C66" s="71">
        <v>0</v>
      </c>
      <c r="D66" s="71">
        <v>0</v>
      </c>
      <c r="E66" s="126">
        <f t="shared" si="1"/>
        <v>0</v>
      </c>
      <c r="F66" s="127">
        <v>2300316</v>
      </c>
    </row>
    <row r="67" customHeight="1" spans="1:6">
      <c r="A67" s="134" t="str">
        <f t="shared" si="0"/>
        <v/>
      </c>
      <c r="B67" s="134" t="s">
        <v>1189</v>
      </c>
      <c r="C67" s="71">
        <v>0</v>
      </c>
      <c r="D67" s="71">
        <v>0</v>
      </c>
      <c r="E67" s="126">
        <f t="shared" si="1"/>
        <v>0</v>
      </c>
      <c r="F67" s="127">
        <v>2300317</v>
      </c>
    </row>
    <row r="68" customHeight="1" spans="1:6">
      <c r="A68" s="134" t="str">
        <f t="shared" si="0"/>
        <v/>
      </c>
      <c r="B68" s="134" t="s">
        <v>1190</v>
      </c>
      <c r="C68" s="71">
        <v>0</v>
      </c>
      <c r="D68" s="71">
        <v>0</v>
      </c>
      <c r="E68" s="126">
        <f t="shared" si="1"/>
        <v>0</v>
      </c>
      <c r="F68" s="127">
        <v>2300320</v>
      </c>
    </row>
    <row r="69" customHeight="1" spans="1:6">
      <c r="A69" s="134" t="str">
        <f t="shared" si="0"/>
        <v/>
      </c>
      <c r="B69" s="134" t="s">
        <v>1191</v>
      </c>
      <c r="C69" s="71">
        <v>0</v>
      </c>
      <c r="D69" s="71">
        <v>0</v>
      </c>
      <c r="E69" s="126">
        <f t="shared" si="1"/>
        <v>0</v>
      </c>
      <c r="F69" s="127">
        <v>2300321</v>
      </c>
    </row>
    <row r="70" customHeight="1" spans="1:6">
      <c r="A70" s="134" t="str">
        <f t="shared" si="0"/>
        <v/>
      </c>
      <c r="B70" s="134" t="s">
        <v>1192</v>
      </c>
      <c r="C70" s="71">
        <v>0</v>
      </c>
      <c r="D70" s="71">
        <v>0</v>
      </c>
      <c r="E70" s="126">
        <f t="shared" si="1"/>
        <v>0</v>
      </c>
      <c r="F70" s="127">
        <v>2300322</v>
      </c>
    </row>
    <row r="71" customHeight="1" spans="1:6">
      <c r="A71" s="134" t="str">
        <f t="shared" si="0"/>
        <v/>
      </c>
      <c r="B71" s="134" t="s">
        <v>1193</v>
      </c>
      <c r="C71" s="71">
        <v>0</v>
      </c>
      <c r="D71" s="71">
        <v>0</v>
      </c>
      <c r="E71" s="126">
        <f t="shared" si="1"/>
        <v>0</v>
      </c>
      <c r="F71" s="127">
        <v>2300324</v>
      </c>
    </row>
    <row r="72" customHeight="1" spans="1:6">
      <c r="A72" s="134" t="str">
        <f t="shared" si="0"/>
        <v/>
      </c>
      <c r="B72" s="134" t="s">
        <v>1258</v>
      </c>
      <c r="C72" s="71">
        <v>0</v>
      </c>
      <c r="D72" s="71">
        <v>0</v>
      </c>
      <c r="E72" s="126">
        <f t="shared" si="1"/>
        <v>0</v>
      </c>
      <c r="F72" s="127">
        <v>2300399</v>
      </c>
    </row>
    <row r="73" customHeight="1" spans="1:6">
      <c r="A73" s="84" t="s">
        <v>333</v>
      </c>
      <c r="B73" s="134" t="s">
        <v>1259</v>
      </c>
      <c r="C73" s="71">
        <v>0</v>
      </c>
      <c r="D73" s="71">
        <v>0</v>
      </c>
      <c r="E73" s="126">
        <f t="shared" si="1"/>
        <v>0</v>
      </c>
      <c r="F73" s="127">
        <v>11006</v>
      </c>
    </row>
    <row r="74" customHeight="1" spans="1:6">
      <c r="A74" s="134" t="str">
        <f t="shared" si="0"/>
        <v/>
      </c>
      <c r="B74" s="134" t="s">
        <v>1260</v>
      </c>
      <c r="C74" s="71">
        <v>0</v>
      </c>
      <c r="D74" s="71">
        <v>0</v>
      </c>
      <c r="E74" s="126">
        <f t="shared" si="1"/>
        <v>0</v>
      </c>
      <c r="F74" s="127">
        <v>1100601</v>
      </c>
    </row>
    <row r="75" customHeight="1" spans="1:6">
      <c r="A75" s="134" t="str">
        <f t="shared" si="0"/>
        <v/>
      </c>
      <c r="B75" s="134" t="s">
        <v>1261</v>
      </c>
      <c r="C75" s="71">
        <v>0</v>
      </c>
      <c r="D75" s="71">
        <v>0</v>
      </c>
      <c r="E75" s="126">
        <f t="shared" si="1"/>
        <v>0</v>
      </c>
      <c r="F75" s="127">
        <v>1100602</v>
      </c>
    </row>
    <row r="76" customHeight="1" spans="1:6">
      <c r="A76" s="84" t="s">
        <v>343</v>
      </c>
      <c r="B76" s="134" t="s">
        <v>1262</v>
      </c>
      <c r="C76" s="71">
        <f t="shared" ref="C76:D76" si="2">C4-C73</f>
        <v>0</v>
      </c>
      <c r="D76" s="71">
        <f t="shared" si="2"/>
        <v>0</v>
      </c>
      <c r="E76" s="126">
        <f t="shared" si="1"/>
        <v>0</v>
      </c>
      <c r="F76" s="132"/>
    </row>
    <row r="77" customHeight="1" spans="1:5">
      <c r="A77" s="153" t="s">
        <v>1263</v>
      </c>
      <c r="B77" s="153"/>
      <c r="C77" s="153"/>
      <c r="D77" s="153"/>
      <c r="E77" s="153"/>
    </row>
  </sheetData>
  <sheetProtection insertRows="0" insertColumns="0" deleteColumns="0" deleteRows="0" autoFilter="0"/>
  <mergeCells count="2">
    <mergeCell ref="A1:E1"/>
    <mergeCell ref="A77:E77"/>
  </mergeCell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5"/>
  <sheetViews>
    <sheetView workbookViewId="0">
      <selection activeCell="E14" sqref="E14"/>
    </sheetView>
  </sheetViews>
  <sheetFormatPr defaultColWidth="8.71296296296296" defaultRowHeight="14.25" customHeight="1" outlineLevelRow="4"/>
  <cols>
    <col min="1" max="1" width="28" style="144" customWidth="1"/>
    <col min="2" max="2" width="16.712962962963" style="144" customWidth="1"/>
    <col min="3" max="3" width="15.5740740740741" style="144" customWidth="1"/>
    <col min="4" max="7" width="15" style="144" customWidth="1"/>
    <col min="8" max="24" width="15.5740740740741" style="144" customWidth="1"/>
  </cols>
  <sheetData>
    <row r="1" s="143" customFormat="1" ht="45" customHeight="1" spans="1:24">
      <c r="A1" s="88" t="s">
        <v>1264</v>
      </c>
      <c r="B1" s="88"/>
      <c r="C1" s="88"/>
      <c r="D1" s="88"/>
      <c r="E1" s="145"/>
      <c r="F1" s="145"/>
      <c r="G1" s="145"/>
      <c r="H1" s="88"/>
      <c r="I1" s="88"/>
      <c r="J1" s="88"/>
      <c r="K1" s="88"/>
      <c r="L1" s="88"/>
      <c r="M1" s="88"/>
      <c r="N1" s="88"/>
      <c r="O1" s="88"/>
      <c r="P1" s="88"/>
      <c r="Q1" s="88"/>
      <c r="R1" s="88"/>
      <c r="S1" s="88"/>
      <c r="T1" s="88"/>
      <c r="U1" s="88"/>
      <c r="V1" s="88"/>
      <c r="W1" s="88"/>
      <c r="X1" s="88"/>
    </row>
    <row r="2" s="143" customFormat="1" ht="20.25" customHeight="1" spans="1:24">
      <c r="A2" s="146" t="str">
        <f t="shared" ref="A2:W2" si="0">""</f>
        <v/>
      </c>
      <c r="B2" s="90" t="str">
        <f t="shared" si="0"/>
        <v/>
      </c>
      <c r="C2" s="90" t="str">
        <f t="shared" si="0"/>
        <v/>
      </c>
      <c r="D2" s="89" t="str">
        <f t="shared" si="0"/>
        <v/>
      </c>
      <c r="E2" s="147" t="str">
        <f t="shared" si="0"/>
        <v/>
      </c>
      <c r="F2" s="147" t="str">
        <f t="shared" si="0"/>
        <v/>
      </c>
      <c r="G2" s="147" t="str">
        <f t="shared" si="0"/>
        <v/>
      </c>
      <c r="H2" s="89" t="str">
        <f t="shared" si="0"/>
        <v/>
      </c>
      <c r="I2" s="89" t="str">
        <f t="shared" si="0"/>
        <v/>
      </c>
      <c r="J2" s="89" t="str">
        <f t="shared" si="0"/>
        <v/>
      </c>
      <c r="K2" s="89" t="str">
        <f t="shared" si="0"/>
        <v/>
      </c>
      <c r="L2" s="89" t="str">
        <f t="shared" si="0"/>
        <v/>
      </c>
      <c r="M2" s="89" t="str">
        <f t="shared" si="0"/>
        <v/>
      </c>
      <c r="N2" s="146" t="str">
        <f t="shared" si="0"/>
        <v/>
      </c>
      <c r="O2" s="146" t="str">
        <f t="shared" si="0"/>
        <v/>
      </c>
      <c r="P2" s="146" t="str">
        <f t="shared" si="0"/>
        <v/>
      </c>
      <c r="Q2" s="89" t="str">
        <f t="shared" si="0"/>
        <v/>
      </c>
      <c r="R2" s="89" t="str">
        <f t="shared" si="0"/>
        <v/>
      </c>
      <c r="S2" s="89" t="str">
        <f t="shared" si="0"/>
        <v/>
      </c>
      <c r="T2" s="89" t="str">
        <f t="shared" si="0"/>
        <v/>
      </c>
      <c r="U2" s="146" t="str">
        <f t="shared" si="0"/>
        <v/>
      </c>
      <c r="V2" s="146" t="str">
        <f t="shared" si="0"/>
        <v/>
      </c>
      <c r="W2" s="146" t="str">
        <f t="shared" si="0"/>
        <v/>
      </c>
      <c r="X2" s="90" t="s">
        <v>104</v>
      </c>
    </row>
    <row r="3" s="143" customFormat="1" ht="30" customHeight="1" spans="1:24">
      <c r="A3" s="91" t="s">
        <v>1265</v>
      </c>
      <c r="B3" s="92" t="s">
        <v>1266</v>
      </c>
      <c r="C3" s="92" t="s">
        <v>1204</v>
      </c>
      <c r="D3" s="92" t="s">
        <v>1267</v>
      </c>
      <c r="E3" s="92" t="s">
        <v>1268</v>
      </c>
      <c r="F3" s="92" t="s">
        <v>1269</v>
      </c>
      <c r="G3" s="92" t="s">
        <v>1270</v>
      </c>
      <c r="H3" s="92" t="s">
        <v>1271</v>
      </c>
      <c r="I3" s="92" t="s">
        <v>1272</v>
      </c>
      <c r="J3" s="92" t="s">
        <v>1273</v>
      </c>
      <c r="K3" s="92" t="s">
        <v>1274</v>
      </c>
      <c r="L3" s="92" t="s">
        <v>1275</v>
      </c>
      <c r="M3" s="92" t="s">
        <v>1276</v>
      </c>
      <c r="N3" s="92" t="s">
        <v>1277</v>
      </c>
      <c r="O3" s="92" t="s">
        <v>1278</v>
      </c>
      <c r="P3" s="92" t="s">
        <v>1279</v>
      </c>
      <c r="Q3" s="92" t="s">
        <v>1280</v>
      </c>
      <c r="R3" s="92" t="s">
        <v>1281</v>
      </c>
      <c r="S3" s="92" t="s">
        <v>1282</v>
      </c>
      <c r="T3" s="92" t="s">
        <v>1283</v>
      </c>
      <c r="U3" s="92" t="s">
        <v>1284</v>
      </c>
      <c r="V3" s="92" t="s">
        <v>1285</v>
      </c>
      <c r="W3" s="92" t="s">
        <v>1286</v>
      </c>
      <c r="X3" s="92" t="s">
        <v>1287</v>
      </c>
    </row>
    <row r="4" ht="22.9" customHeight="1" spans="1:24">
      <c r="A4" s="148" t="s">
        <v>1208</v>
      </c>
      <c r="B4" s="149">
        <f t="array" ref="B4">B5</f>
        <v>35360</v>
      </c>
      <c r="C4" s="149">
        <f t="array" ref="C4">C5</f>
        <v>0</v>
      </c>
      <c r="D4" s="149">
        <f t="array" ref="D4">D5</f>
        <v>1098</v>
      </c>
      <c r="E4" s="149">
        <f t="array" ref="E4">E5</f>
        <v>0</v>
      </c>
      <c r="F4" s="149">
        <f t="array" ref="F4">F5</f>
        <v>101</v>
      </c>
      <c r="G4" s="149">
        <f t="array" ref="G4">G5</f>
        <v>409</v>
      </c>
      <c r="H4" s="149">
        <f t="array" ref="H4">H5</f>
        <v>115</v>
      </c>
      <c r="I4" s="149">
        <f t="array" ref="I4">I5</f>
        <v>71</v>
      </c>
      <c r="J4" s="149">
        <f t="array" ref="J4">J5</f>
        <v>22</v>
      </c>
      <c r="K4" s="149">
        <f t="array" ref="K4">K5</f>
        <v>423</v>
      </c>
      <c r="L4" s="149">
        <f t="array" ref="L4">L5</f>
        <v>677</v>
      </c>
      <c r="M4" s="149">
        <f t="array" ref="M4">M5</f>
        <v>852</v>
      </c>
      <c r="N4" s="149">
        <f t="array" ref="N4">N5</f>
        <v>3822</v>
      </c>
      <c r="O4" s="149">
        <f t="array" ref="O4">O5</f>
        <v>20617</v>
      </c>
      <c r="P4" s="149">
        <f t="array" ref="P4">P5</f>
        <v>1756</v>
      </c>
      <c r="Q4" s="149">
        <f t="array" ref="Q4">Q5</f>
        <v>90</v>
      </c>
      <c r="R4" s="149">
        <f t="array" ref="R4">R5</f>
        <v>158</v>
      </c>
      <c r="S4" s="149">
        <f t="array" ref="S4">S5</f>
        <v>6</v>
      </c>
      <c r="T4" s="149">
        <f t="array" ref="T4">T5</f>
        <v>11</v>
      </c>
      <c r="U4" s="149">
        <f t="array" ref="U4">U5</f>
        <v>0</v>
      </c>
      <c r="V4" s="149">
        <f t="array" ref="V4">V5</f>
        <v>3700</v>
      </c>
      <c r="W4" s="149">
        <f t="array" ref="W4">W5</f>
        <v>1432</v>
      </c>
      <c r="X4" s="149">
        <f t="array" ref="X4">X5</f>
        <v>0</v>
      </c>
    </row>
    <row r="5" s="143" customFormat="1" ht="20.25" customHeight="1" spans="1:24">
      <c r="A5" s="95" t="s">
        <v>1209</v>
      </c>
      <c r="B5" s="150">
        <v>35360</v>
      </c>
      <c r="C5" s="150">
        <v>0</v>
      </c>
      <c r="D5" s="150">
        <v>1098</v>
      </c>
      <c r="E5" s="150">
        <v>0</v>
      </c>
      <c r="F5" s="150">
        <v>101</v>
      </c>
      <c r="G5" s="150">
        <v>409</v>
      </c>
      <c r="H5" s="150">
        <v>115</v>
      </c>
      <c r="I5" s="150">
        <v>71</v>
      </c>
      <c r="J5" s="150">
        <v>22</v>
      </c>
      <c r="K5" s="150">
        <v>423</v>
      </c>
      <c r="L5" s="150">
        <v>677</v>
      </c>
      <c r="M5" s="150">
        <v>852</v>
      </c>
      <c r="N5" s="150">
        <v>3822</v>
      </c>
      <c r="O5" s="150">
        <v>20617</v>
      </c>
      <c r="P5" s="150">
        <v>1756</v>
      </c>
      <c r="Q5" s="150">
        <v>90</v>
      </c>
      <c r="R5" s="150">
        <v>158</v>
      </c>
      <c r="S5" s="150">
        <v>6</v>
      </c>
      <c r="T5" s="150">
        <v>11</v>
      </c>
      <c r="U5" s="150">
        <v>0</v>
      </c>
      <c r="V5" s="150">
        <v>3700</v>
      </c>
      <c r="W5" s="150">
        <v>1432</v>
      </c>
      <c r="X5" s="150">
        <v>0</v>
      </c>
    </row>
  </sheetData>
  <sheetProtection insertRows="0" insertColumns="0" deleteColumns="0" deleteRows="0" autoFilter="0"/>
  <mergeCells count="1">
    <mergeCell ref="A1:X1"/>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76"/>
  <sheetViews>
    <sheetView workbookViewId="0">
      <selection activeCell="J10" sqref="J10"/>
    </sheetView>
  </sheetViews>
  <sheetFormatPr defaultColWidth="7.85185185185185" defaultRowHeight="14.25" customHeight="1" outlineLevelCol="4"/>
  <cols>
    <col min="1" max="1" width="42.2777777777778" style="87" customWidth="1"/>
    <col min="2" max="2" width="17" style="87" customWidth="1"/>
    <col min="3" max="3" width="17.1388888888889" style="87" customWidth="1"/>
    <col min="4" max="4" width="21.1388888888889" style="87" customWidth="1"/>
    <col min="5" max="5" width="21" style="97" hidden="1" customWidth="1"/>
  </cols>
  <sheetData>
    <row r="1" s="86" customFormat="1" ht="45" customHeight="1" spans="1:5">
      <c r="A1" s="88" t="s">
        <v>1288</v>
      </c>
      <c r="B1" s="88"/>
      <c r="C1" s="88"/>
      <c r="D1" s="88"/>
      <c r="E1" s="88"/>
    </row>
    <row r="2" s="86" customFormat="1" ht="20.25" customHeight="1" spans="1:5">
      <c r="A2" s="90" t="s">
        <v>207</v>
      </c>
      <c r="B2" s="90"/>
      <c r="C2" s="90"/>
      <c r="D2" s="90"/>
      <c r="E2" s="90"/>
    </row>
    <row r="3" s="86" customFormat="1" ht="30" customHeight="1" spans="1:5">
      <c r="A3" s="91" t="s">
        <v>209</v>
      </c>
      <c r="B3" s="92" t="s">
        <v>106</v>
      </c>
      <c r="C3" s="92" t="s">
        <v>108</v>
      </c>
      <c r="D3" s="92" t="s">
        <v>109</v>
      </c>
      <c r="E3" s="100" t="s">
        <v>111</v>
      </c>
    </row>
    <row r="4" s="86" customFormat="1" ht="20.25" customHeight="1" spans="1:5">
      <c r="A4" s="110" t="s">
        <v>1289</v>
      </c>
      <c r="B4" s="117">
        <v>35502</v>
      </c>
      <c r="C4" s="117">
        <v>33718</v>
      </c>
      <c r="D4" s="140">
        <f t="shared" ref="D4:D76" si="0">IF(B4=0,0,C4/B4)</f>
        <v>0.949749309898034</v>
      </c>
      <c r="E4" s="104">
        <v>501</v>
      </c>
    </row>
    <row r="5" s="86" customFormat="1" ht="20.25" customHeight="1" spans="1:5">
      <c r="A5" s="110" t="s">
        <v>1290</v>
      </c>
      <c r="B5" s="117">
        <v>21758</v>
      </c>
      <c r="C5" s="117">
        <v>20533</v>
      </c>
      <c r="D5" s="141">
        <f t="shared" si="0"/>
        <v>0.943698869381377</v>
      </c>
      <c r="E5" s="104">
        <v>50101</v>
      </c>
    </row>
    <row r="6" s="86" customFormat="1" ht="20.25" customHeight="1" spans="1:5">
      <c r="A6" s="110" t="s">
        <v>1291</v>
      </c>
      <c r="B6" s="117">
        <v>6966</v>
      </c>
      <c r="C6" s="117">
        <v>6975</v>
      </c>
      <c r="D6" s="141">
        <f t="shared" si="0"/>
        <v>1.00129198966408</v>
      </c>
      <c r="E6" s="104">
        <v>50102</v>
      </c>
    </row>
    <row r="7" s="86" customFormat="1" ht="20.25" customHeight="1" spans="1:5">
      <c r="A7" s="110" t="s">
        <v>1292</v>
      </c>
      <c r="B7" s="117">
        <v>2154</v>
      </c>
      <c r="C7" s="117">
        <v>2159</v>
      </c>
      <c r="D7" s="141">
        <f t="shared" si="0"/>
        <v>1.00232126276695</v>
      </c>
      <c r="E7" s="104">
        <v>50103</v>
      </c>
    </row>
    <row r="8" s="86" customFormat="1" ht="20.25" customHeight="1" spans="1:5">
      <c r="A8" s="110" t="s">
        <v>1293</v>
      </c>
      <c r="B8" s="117">
        <v>4624</v>
      </c>
      <c r="C8" s="117">
        <v>4051</v>
      </c>
      <c r="D8" s="141">
        <f t="shared" si="0"/>
        <v>0.876081314878893</v>
      </c>
      <c r="E8" s="104">
        <v>50199</v>
      </c>
    </row>
    <row r="9" s="86" customFormat="1" ht="20.25" customHeight="1" spans="1:5">
      <c r="A9" s="110" t="s">
        <v>1294</v>
      </c>
      <c r="B9" s="117">
        <v>6404</v>
      </c>
      <c r="C9" s="117">
        <v>5161</v>
      </c>
      <c r="D9" s="141">
        <f t="shared" si="0"/>
        <v>0.805902560899438</v>
      </c>
      <c r="E9" s="104">
        <v>502</v>
      </c>
    </row>
    <row r="10" s="86" customFormat="1" ht="20.25" customHeight="1" spans="1:5">
      <c r="A10" s="110" t="s">
        <v>1295</v>
      </c>
      <c r="B10" s="117">
        <v>4484</v>
      </c>
      <c r="C10" s="117">
        <v>3312</v>
      </c>
      <c r="D10" s="141">
        <f t="shared" si="0"/>
        <v>0.738626226583408</v>
      </c>
      <c r="E10" s="104">
        <v>50201</v>
      </c>
    </row>
    <row r="11" s="86" customFormat="1" ht="20.25" customHeight="1" spans="1:5">
      <c r="A11" s="110" t="s">
        <v>1296</v>
      </c>
      <c r="B11" s="117">
        <v>8</v>
      </c>
      <c r="C11" s="117">
        <v>2</v>
      </c>
      <c r="D11" s="141">
        <f t="shared" si="0"/>
        <v>0.25</v>
      </c>
      <c r="E11" s="104">
        <v>50202</v>
      </c>
    </row>
    <row r="12" s="86" customFormat="1" ht="20.25" customHeight="1" spans="1:5">
      <c r="A12" s="110" t="s">
        <v>1297</v>
      </c>
      <c r="B12" s="117">
        <v>9</v>
      </c>
      <c r="C12" s="117">
        <v>3</v>
      </c>
      <c r="D12" s="141">
        <f t="shared" si="0"/>
        <v>0.333333333333333</v>
      </c>
      <c r="E12" s="104">
        <v>50203</v>
      </c>
    </row>
    <row r="13" s="86" customFormat="1" ht="20.25" customHeight="1" spans="1:5">
      <c r="A13" s="110" t="s">
        <v>1298</v>
      </c>
      <c r="B13" s="117">
        <v>0</v>
      </c>
      <c r="C13" s="117">
        <v>2</v>
      </c>
      <c r="D13" s="141">
        <f t="shared" si="0"/>
        <v>0</v>
      </c>
      <c r="E13" s="104">
        <v>50204</v>
      </c>
    </row>
    <row r="14" s="86" customFormat="1" ht="20.25" customHeight="1" spans="1:5">
      <c r="A14" s="110" t="s">
        <v>1299</v>
      </c>
      <c r="B14" s="117">
        <v>992</v>
      </c>
      <c r="C14" s="117">
        <v>1016</v>
      </c>
      <c r="D14" s="141">
        <f t="shared" si="0"/>
        <v>1.0241935483871</v>
      </c>
      <c r="E14" s="104">
        <v>50205</v>
      </c>
    </row>
    <row r="15" s="86" customFormat="1" ht="20.25" customHeight="1" spans="1:5">
      <c r="A15" s="110" t="s">
        <v>1300</v>
      </c>
      <c r="B15" s="117">
        <v>90</v>
      </c>
      <c r="C15" s="117">
        <v>56</v>
      </c>
      <c r="D15" s="141">
        <f t="shared" si="0"/>
        <v>0.622222222222222</v>
      </c>
      <c r="E15" s="104">
        <v>50206</v>
      </c>
    </row>
    <row r="16" s="86" customFormat="1" ht="20.25" customHeight="1" spans="1:5">
      <c r="A16" s="110" t="s">
        <v>1301</v>
      </c>
      <c r="B16" s="117">
        <v>0</v>
      </c>
      <c r="C16" s="117">
        <v>0</v>
      </c>
      <c r="D16" s="141">
        <f t="shared" si="0"/>
        <v>0</v>
      </c>
      <c r="E16" s="104">
        <v>50207</v>
      </c>
    </row>
    <row r="17" s="86" customFormat="1" ht="20.25" customHeight="1" spans="1:5">
      <c r="A17" s="110" t="s">
        <v>1302</v>
      </c>
      <c r="B17" s="117">
        <v>377</v>
      </c>
      <c r="C17" s="117">
        <v>337</v>
      </c>
      <c r="D17" s="141">
        <f t="shared" si="0"/>
        <v>0.893899204244032</v>
      </c>
      <c r="E17" s="104">
        <v>50208</v>
      </c>
    </row>
    <row r="18" s="86" customFormat="1" ht="20.25" customHeight="1" spans="1:5">
      <c r="A18" s="110" t="s">
        <v>1303</v>
      </c>
      <c r="B18" s="117">
        <v>28</v>
      </c>
      <c r="C18" s="117">
        <v>20</v>
      </c>
      <c r="D18" s="141">
        <f t="shared" si="0"/>
        <v>0.714285714285714</v>
      </c>
      <c r="E18" s="104">
        <v>50209</v>
      </c>
    </row>
    <row r="19" s="86" customFormat="1" ht="20.25" customHeight="1" spans="1:5">
      <c r="A19" s="110" t="s">
        <v>1304</v>
      </c>
      <c r="B19" s="117">
        <v>416</v>
      </c>
      <c r="C19" s="117">
        <v>413</v>
      </c>
      <c r="D19" s="141">
        <f t="shared" si="0"/>
        <v>0.992788461538462</v>
      </c>
      <c r="E19" s="104">
        <v>50299</v>
      </c>
    </row>
    <row r="20" s="86" customFormat="1" ht="20.25" customHeight="1" spans="1:5">
      <c r="A20" s="110" t="s">
        <v>1305</v>
      </c>
      <c r="B20" s="117">
        <v>6</v>
      </c>
      <c r="C20" s="117">
        <v>0</v>
      </c>
      <c r="D20" s="141">
        <f t="shared" si="0"/>
        <v>0</v>
      </c>
      <c r="E20" s="104">
        <v>503</v>
      </c>
    </row>
    <row r="21" s="86" customFormat="1" ht="20.25" customHeight="1" spans="1:5">
      <c r="A21" s="110" t="s">
        <v>1306</v>
      </c>
      <c r="B21" s="117">
        <v>0</v>
      </c>
      <c r="C21" s="117">
        <v>0</v>
      </c>
      <c r="D21" s="141">
        <f t="shared" si="0"/>
        <v>0</v>
      </c>
      <c r="E21" s="104">
        <v>50301</v>
      </c>
    </row>
    <row r="22" s="86" customFormat="1" ht="20.25" customHeight="1" spans="1:5">
      <c r="A22" s="110" t="s">
        <v>1307</v>
      </c>
      <c r="B22" s="117">
        <v>0</v>
      </c>
      <c r="C22" s="117">
        <v>0</v>
      </c>
      <c r="D22" s="141">
        <f t="shared" si="0"/>
        <v>0</v>
      </c>
      <c r="E22" s="104">
        <v>50302</v>
      </c>
    </row>
    <row r="23" s="86" customFormat="1" ht="20.25" customHeight="1" spans="1:5">
      <c r="A23" s="110" t="s">
        <v>1308</v>
      </c>
      <c r="B23" s="117">
        <v>0</v>
      </c>
      <c r="C23" s="117">
        <v>0</v>
      </c>
      <c r="D23" s="141">
        <f t="shared" si="0"/>
        <v>0</v>
      </c>
      <c r="E23" s="104">
        <v>50303</v>
      </c>
    </row>
    <row r="24" s="86" customFormat="1" ht="20.25" customHeight="1" spans="1:5">
      <c r="A24" s="110" t="s">
        <v>1309</v>
      </c>
      <c r="B24" s="117">
        <v>0</v>
      </c>
      <c r="C24" s="117">
        <v>0</v>
      </c>
      <c r="D24" s="141">
        <f t="shared" si="0"/>
        <v>0</v>
      </c>
      <c r="E24" s="104">
        <v>50305</v>
      </c>
    </row>
    <row r="25" s="86" customFormat="1" ht="20.25" customHeight="1" spans="1:5">
      <c r="A25" s="110" t="s">
        <v>1310</v>
      </c>
      <c r="B25" s="117">
        <v>6</v>
      </c>
      <c r="C25" s="117">
        <v>0</v>
      </c>
      <c r="D25" s="141">
        <f t="shared" si="0"/>
        <v>0</v>
      </c>
      <c r="E25" s="104">
        <v>50306</v>
      </c>
    </row>
    <row r="26" s="86" customFormat="1" ht="20.25" customHeight="1" spans="1:5">
      <c r="A26" s="110" t="s">
        <v>1311</v>
      </c>
      <c r="B26" s="117">
        <v>0</v>
      </c>
      <c r="C26" s="117">
        <v>0</v>
      </c>
      <c r="D26" s="141">
        <f t="shared" si="0"/>
        <v>0</v>
      </c>
      <c r="E26" s="104">
        <v>50307</v>
      </c>
    </row>
    <row r="27" s="86" customFormat="1" ht="20.25" customHeight="1" spans="1:5">
      <c r="A27" s="110" t="s">
        <v>1312</v>
      </c>
      <c r="B27" s="117">
        <v>0</v>
      </c>
      <c r="C27" s="117">
        <v>0</v>
      </c>
      <c r="D27" s="141">
        <f t="shared" si="0"/>
        <v>0</v>
      </c>
      <c r="E27" s="104">
        <v>50399</v>
      </c>
    </row>
    <row r="28" s="86" customFormat="1" ht="20.25" customHeight="1" spans="1:5">
      <c r="A28" s="110" t="s">
        <v>1313</v>
      </c>
      <c r="B28" s="117">
        <v>0</v>
      </c>
      <c r="C28" s="117">
        <v>0</v>
      </c>
      <c r="D28" s="141">
        <f t="shared" si="0"/>
        <v>0</v>
      </c>
      <c r="E28" s="104">
        <v>504</v>
      </c>
    </row>
    <row r="29" s="86" customFormat="1" ht="20.25" customHeight="1" spans="1:5">
      <c r="A29" s="110" t="s">
        <v>1306</v>
      </c>
      <c r="B29" s="117">
        <v>0</v>
      </c>
      <c r="C29" s="117">
        <v>0</v>
      </c>
      <c r="D29" s="141">
        <f t="shared" si="0"/>
        <v>0</v>
      </c>
      <c r="E29" s="104">
        <v>50401</v>
      </c>
    </row>
    <row r="30" s="86" customFormat="1" ht="20.25" customHeight="1" spans="1:5">
      <c r="A30" s="110" t="s">
        <v>1307</v>
      </c>
      <c r="B30" s="117">
        <v>0</v>
      </c>
      <c r="C30" s="117">
        <v>0</v>
      </c>
      <c r="D30" s="141">
        <f t="shared" si="0"/>
        <v>0</v>
      </c>
      <c r="E30" s="104">
        <v>50402</v>
      </c>
    </row>
    <row r="31" s="86" customFormat="1" ht="20.25" customHeight="1" spans="1:5">
      <c r="A31" s="110" t="s">
        <v>1308</v>
      </c>
      <c r="B31" s="117">
        <v>0</v>
      </c>
      <c r="C31" s="117">
        <v>0</v>
      </c>
      <c r="D31" s="141">
        <f t="shared" si="0"/>
        <v>0</v>
      </c>
      <c r="E31" s="104">
        <v>50403</v>
      </c>
    </row>
    <row r="32" s="86" customFormat="1" ht="20.25" customHeight="1" spans="1:5">
      <c r="A32" s="110" t="s">
        <v>1310</v>
      </c>
      <c r="B32" s="117">
        <v>0</v>
      </c>
      <c r="C32" s="117">
        <v>0</v>
      </c>
      <c r="D32" s="141">
        <f t="shared" si="0"/>
        <v>0</v>
      </c>
      <c r="E32" s="104">
        <v>50404</v>
      </c>
    </row>
    <row r="33" s="86" customFormat="1" ht="20.25" customHeight="1" spans="1:5">
      <c r="A33" s="110" t="s">
        <v>1311</v>
      </c>
      <c r="B33" s="117">
        <v>0</v>
      </c>
      <c r="C33" s="117">
        <v>0</v>
      </c>
      <c r="D33" s="141">
        <f t="shared" si="0"/>
        <v>0</v>
      </c>
      <c r="E33" s="104">
        <v>50405</v>
      </c>
    </row>
    <row r="34" s="86" customFormat="1" ht="20.25" customHeight="1" spans="1:5">
      <c r="A34" s="110" t="s">
        <v>1312</v>
      </c>
      <c r="B34" s="117">
        <v>0</v>
      </c>
      <c r="C34" s="117">
        <v>0</v>
      </c>
      <c r="D34" s="141">
        <f t="shared" si="0"/>
        <v>0</v>
      </c>
      <c r="E34" s="104">
        <v>50499</v>
      </c>
    </row>
    <row r="35" s="86" customFormat="1" ht="20.25" customHeight="1" spans="1:5">
      <c r="A35" s="110" t="s">
        <v>1314</v>
      </c>
      <c r="B35" s="117">
        <v>80632</v>
      </c>
      <c r="C35" s="117">
        <v>82069</v>
      </c>
      <c r="D35" s="141">
        <f t="shared" si="0"/>
        <v>1.01782170850283</v>
      </c>
      <c r="E35" s="104">
        <v>505</v>
      </c>
    </row>
    <row r="36" s="86" customFormat="1" ht="20.25" customHeight="1" spans="1:5">
      <c r="A36" s="110" t="s">
        <v>1315</v>
      </c>
      <c r="B36" s="117">
        <v>79069</v>
      </c>
      <c r="C36" s="117">
        <v>80353</v>
      </c>
      <c r="D36" s="141">
        <f t="shared" si="0"/>
        <v>1.01623898114305</v>
      </c>
      <c r="E36" s="104">
        <v>50501</v>
      </c>
    </row>
    <row r="37" s="86" customFormat="1" ht="20.25" customHeight="1" spans="1:5">
      <c r="A37" s="110" t="s">
        <v>1316</v>
      </c>
      <c r="B37" s="117">
        <v>1563</v>
      </c>
      <c r="C37" s="117">
        <v>1716</v>
      </c>
      <c r="D37" s="141">
        <f t="shared" si="0"/>
        <v>1.0978886756238</v>
      </c>
      <c r="E37" s="104">
        <v>50502</v>
      </c>
    </row>
    <row r="38" s="86" customFormat="1" ht="20.25" customHeight="1" spans="1:5">
      <c r="A38" s="110" t="s">
        <v>1317</v>
      </c>
      <c r="B38" s="117">
        <v>0</v>
      </c>
      <c r="C38" s="117">
        <v>0</v>
      </c>
      <c r="D38" s="141">
        <f t="shared" si="0"/>
        <v>0</v>
      </c>
      <c r="E38" s="104">
        <v>50599</v>
      </c>
    </row>
    <row r="39" s="86" customFormat="1" ht="20.25" customHeight="1" spans="1:5">
      <c r="A39" s="110" t="s">
        <v>1318</v>
      </c>
      <c r="B39" s="117">
        <v>0</v>
      </c>
      <c r="C39" s="117">
        <v>0</v>
      </c>
      <c r="D39" s="141">
        <f t="shared" si="0"/>
        <v>0</v>
      </c>
      <c r="E39" s="104">
        <v>506</v>
      </c>
    </row>
    <row r="40" s="86" customFormat="1" ht="20.25" customHeight="1" spans="1:5">
      <c r="A40" s="110" t="s">
        <v>1319</v>
      </c>
      <c r="B40" s="117">
        <v>0</v>
      </c>
      <c r="C40" s="117">
        <v>0</v>
      </c>
      <c r="D40" s="141">
        <f t="shared" si="0"/>
        <v>0</v>
      </c>
      <c r="E40" s="104">
        <v>50601</v>
      </c>
    </row>
    <row r="41" s="86" customFormat="1" ht="20.25" customHeight="1" spans="1:5">
      <c r="A41" s="110" t="s">
        <v>1320</v>
      </c>
      <c r="B41" s="117">
        <v>0</v>
      </c>
      <c r="C41" s="117">
        <v>0</v>
      </c>
      <c r="D41" s="141">
        <f t="shared" si="0"/>
        <v>0</v>
      </c>
      <c r="E41" s="104">
        <v>50602</v>
      </c>
    </row>
    <row r="42" s="86" customFormat="1" ht="20.25" customHeight="1" spans="1:5">
      <c r="A42" s="110" t="s">
        <v>1321</v>
      </c>
      <c r="B42" s="117">
        <v>0</v>
      </c>
      <c r="C42" s="117">
        <v>0</v>
      </c>
      <c r="D42" s="141">
        <f t="shared" si="0"/>
        <v>0</v>
      </c>
      <c r="E42" s="104">
        <v>507</v>
      </c>
    </row>
    <row r="43" s="86" customFormat="1" ht="20.25" customHeight="1" spans="1:5">
      <c r="A43" s="110" t="s">
        <v>1322</v>
      </c>
      <c r="B43" s="117">
        <v>0</v>
      </c>
      <c r="C43" s="117">
        <v>0</v>
      </c>
      <c r="D43" s="141">
        <f t="shared" si="0"/>
        <v>0</v>
      </c>
      <c r="E43" s="104">
        <v>50701</v>
      </c>
    </row>
    <row r="44" s="86" customFormat="1" ht="20.25" customHeight="1" spans="1:5">
      <c r="A44" s="110" t="s">
        <v>1323</v>
      </c>
      <c r="B44" s="117">
        <v>0</v>
      </c>
      <c r="C44" s="117">
        <v>0</v>
      </c>
      <c r="D44" s="141">
        <f t="shared" si="0"/>
        <v>0</v>
      </c>
      <c r="E44" s="104">
        <v>50702</v>
      </c>
    </row>
    <row r="45" s="86" customFormat="1" ht="20.25" customHeight="1" spans="1:5">
      <c r="A45" s="110" t="s">
        <v>1324</v>
      </c>
      <c r="B45" s="117">
        <v>0</v>
      </c>
      <c r="C45" s="117">
        <v>0</v>
      </c>
      <c r="D45" s="141">
        <f t="shared" si="0"/>
        <v>0</v>
      </c>
      <c r="E45" s="104">
        <v>50799</v>
      </c>
    </row>
    <row r="46" s="86" customFormat="1" ht="20.25" customHeight="1" spans="1:5">
      <c r="A46" s="110" t="s">
        <v>1325</v>
      </c>
      <c r="B46" s="117">
        <v>0</v>
      </c>
      <c r="C46" s="117">
        <v>0</v>
      </c>
      <c r="D46" s="141">
        <f t="shared" si="0"/>
        <v>0</v>
      </c>
      <c r="E46" s="104">
        <v>508</v>
      </c>
    </row>
    <row r="47" s="86" customFormat="1" ht="20.25" customHeight="1" spans="1:5">
      <c r="A47" s="110" t="s">
        <v>1326</v>
      </c>
      <c r="B47" s="117">
        <v>0</v>
      </c>
      <c r="C47" s="117">
        <v>0</v>
      </c>
      <c r="D47" s="141">
        <f t="shared" si="0"/>
        <v>0</v>
      </c>
      <c r="E47" s="104">
        <v>50803</v>
      </c>
    </row>
    <row r="48" s="86" customFormat="1" ht="20.25" customHeight="1" spans="1:5">
      <c r="A48" s="110" t="s">
        <v>1327</v>
      </c>
      <c r="B48" s="117">
        <v>0</v>
      </c>
      <c r="C48" s="117">
        <v>0</v>
      </c>
      <c r="D48" s="141">
        <f t="shared" si="0"/>
        <v>0</v>
      </c>
      <c r="E48" s="104">
        <v>50804</v>
      </c>
    </row>
    <row r="49" s="86" customFormat="1" ht="20.25" customHeight="1" spans="1:5">
      <c r="A49" s="110" t="s">
        <v>1328</v>
      </c>
      <c r="B49" s="117">
        <v>0</v>
      </c>
      <c r="C49" s="117">
        <v>0</v>
      </c>
      <c r="D49" s="141">
        <f t="shared" si="0"/>
        <v>0</v>
      </c>
      <c r="E49" s="104">
        <v>50805</v>
      </c>
    </row>
    <row r="50" s="86" customFormat="1" ht="20.25" customHeight="1" spans="1:5">
      <c r="A50" s="110" t="s">
        <v>1329</v>
      </c>
      <c r="B50" s="117">
        <v>0</v>
      </c>
      <c r="C50" s="117">
        <v>0</v>
      </c>
      <c r="D50" s="141">
        <f t="shared" si="0"/>
        <v>0</v>
      </c>
      <c r="E50" s="104">
        <v>50899</v>
      </c>
    </row>
    <row r="51" s="86" customFormat="1" ht="20.25" customHeight="1" spans="1:5">
      <c r="A51" s="110" t="s">
        <v>1330</v>
      </c>
      <c r="B51" s="117">
        <v>14666</v>
      </c>
      <c r="C51" s="117">
        <v>14412</v>
      </c>
      <c r="D51" s="141">
        <f t="shared" si="0"/>
        <v>0.982681030955952</v>
      </c>
      <c r="E51" s="104">
        <v>509</v>
      </c>
    </row>
    <row r="52" s="86" customFormat="1" ht="20.25" customHeight="1" spans="1:5">
      <c r="A52" s="110" t="s">
        <v>1331</v>
      </c>
      <c r="B52" s="117">
        <v>7757</v>
      </c>
      <c r="C52" s="117">
        <v>7828</v>
      </c>
      <c r="D52" s="141">
        <f t="shared" si="0"/>
        <v>1.00915302307593</v>
      </c>
      <c r="E52" s="104">
        <v>50901</v>
      </c>
    </row>
    <row r="53" s="86" customFormat="1" ht="20.25" customHeight="1" spans="1:5">
      <c r="A53" s="110" t="s">
        <v>1332</v>
      </c>
      <c r="B53" s="117">
        <v>21</v>
      </c>
      <c r="C53" s="117">
        <v>11</v>
      </c>
      <c r="D53" s="141">
        <f t="shared" si="0"/>
        <v>0.523809523809524</v>
      </c>
      <c r="E53" s="104">
        <v>50902</v>
      </c>
    </row>
    <row r="54" s="86" customFormat="1" ht="20.25" customHeight="1" spans="1:5">
      <c r="A54" s="110" t="s">
        <v>1333</v>
      </c>
      <c r="B54" s="117">
        <v>0</v>
      </c>
      <c r="C54" s="117">
        <v>0</v>
      </c>
      <c r="D54" s="141">
        <f t="shared" si="0"/>
        <v>0</v>
      </c>
      <c r="E54" s="104">
        <v>50903</v>
      </c>
    </row>
    <row r="55" s="86" customFormat="1" ht="20.25" customHeight="1" spans="1:5">
      <c r="A55" s="110" t="s">
        <v>1334</v>
      </c>
      <c r="B55" s="117">
        <v>6888</v>
      </c>
      <c r="C55" s="117">
        <v>6573</v>
      </c>
      <c r="D55" s="141">
        <f t="shared" si="0"/>
        <v>0.954268292682927</v>
      </c>
      <c r="E55" s="104">
        <v>50905</v>
      </c>
    </row>
    <row r="56" s="86" customFormat="1" ht="20.25" customHeight="1" spans="1:5">
      <c r="A56" s="110" t="s">
        <v>1335</v>
      </c>
      <c r="B56" s="117">
        <v>0</v>
      </c>
      <c r="C56" s="117">
        <v>0</v>
      </c>
      <c r="D56" s="141">
        <f t="shared" si="0"/>
        <v>0</v>
      </c>
      <c r="E56" s="104">
        <v>50999</v>
      </c>
    </row>
    <row r="57" s="86" customFormat="1" ht="20.25" customHeight="1" spans="1:5">
      <c r="A57" s="110" t="s">
        <v>1336</v>
      </c>
      <c r="B57" s="117">
        <v>0</v>
      </c>
      <c r="C57" s="117">
        <v>0</v>
      </c>
      <c r="D57" s="141">
        <f t="shared" si="0"/>
        <v>0</v>
      </c>
      <c r="E57" s="104">
        <v>510</v>
      </c>
    </row>
    <row r="58" s="86" customFormat="1" ht="20.25" customHeight="1" spans="1:5">
      <c r="A58" s="110" t="s">
        <v>1337</v>
      </c>
      <c r="B58" s="117">
        <v>0</v>
      </c>
      <c r="C58" s="117">
        <v>0</v>
      </c>
      <c r="D58" s="141">
        <f t="shared" si="0"/>
        <v>0</v>
      </c>
      <c r="E58" s="104">
        <v>51002</v>
      </c>
    </row>
    <row r="59" s="86" customFormat="1" ht="20.25" customHeight="1" spans="1:5">
      <c r="A59" s="110" t="s">
        <v>503</v>
      </c>
      <c r="B59" s="117">
        <v>0</v>
      </c>
      <c r="C59" s="117">
        <v>0</v>
      </c>
      <c r="D59" s="141">
        <f t="shared" si="0"/>
        <v>0</v>
      </c>
      <c r="E59" s="104">
        <v>51003</v>
      </c>
    </row>
    <row r="60" s="86" customFormat="1" ht="20.25" customHeight="1" spans="1:5">
      <c r="A60" s="110" t="s">
        <v>1338</v>
      </c>
      <c r="B60" s="117">
        <v>0</v>
      </c>
      <c r="C60" s="117">
        <v>0</v>
      </c>
      <c r="D60" s="141">
        <f t="shared" si="0"/>
        <v>0</v>
      </c>
      <c r="E60" s="104">
        <v>51004</v>
      </c>
    </row>
    <row r="61" s="86" customFormat="1" ht="20.25" customHeight="1" spans="1:5">
      <c r="A61" s="110" t="s">
        <v>1339</v>
      </c>
      <c r="B61" s="117">
        <v>0</v>
      </c>
      <c r="C61" s="117">
        <v>0</v>
      </c>
      <c r="D61" s="141">
        <f t="shared" si="0"/>
        <v>0</v>
      </c>
      <c r="E61" s="104">
        <v>511</v>
      </c>
    </row>
    <row r="62" s="86" customFormat="1" ht="20.25" customHeight="1" spans="1:5">
      <c r="A62" s="110" t="s">
        <v>1340</v>
      </c>
      <c r="B62" s="117">
        <v>0</v>
      </c>
      <c r="C62" s="117">
        <v>0</v>
      </c>
      <c r="D62" s="141">
        <f t="shared" si="0"/>
        <v>0</v>
      </c>
      <c r="E62" s="104">
        <v>51101</v>
      </c>
    </row>
    <row r="63" s="86" customFormat="1" ht="20.25" customHeight="1" spans="1:5">
      <c r="A63" s="110" t="s">
        <v>1341</v>
      </c>
      <c r="B63" s="117">
        <v>0</v>
      </c>
      <c r="C63" s="117">
        <v>0</v>
      </c>
      <c r="D63" s="141">
        <f t="shared" si="0"/>
        <v>0</v>
      </c>
      <c r="E63" s="104">
        <v>51102</v>
      </c>
    </row>
    <row r="64" s="86" customFormat="1" ht="20.25" customHeight="1" spans="1:5">
      <c r="A64" s="110" t="s">
        <v>1342</v>
      </c>
      <c r="B64" s="117">
        <v>0</v>
      </c>
      <c r="C64" s="117">
        <v>0</v>
      </c>
      <c r="D64" s="141">
        <f t="shared" si="0"/>
        <v>0</v>
      </c>
      <c r="E64" s="104">
        <v>51103</v>
      </c>
    </row>
    <row r="65" s="86" customFormat="1" ht="20.25" customHeight="1" spans="1:5">
      <c r="A65" s="110" t="s">
        <v>1343</v>
      </c>
      <c r="B65" s="117">
        <v>0</v>
      </c>
      <c r="C65" s="117">
        <v>0</v>
      </c>
      <c r="D65" s="141">
        <f t="shared" si="0"/>
        <v>0</v>
      </c>
      <c r="E65" s="104">
        <v>51104</v>
      </c>
    </row>
    <row r="66" s="86" customFormat="1" ht="20.25" customHeight="1" spans="1:5">
      <c r="A66" s="110" t="s">
        <v>1344</v>
      </c>
      <c r="B66" s="117">
        <v>0</v>
      </c>
      <c r="C66" s="117">
        <v>0</v>
      </c>
      <c r="D66" s="141">
        <f t="shared" si="0"/>
        <v>0</v>
      </c>
      <c r="E66" s="104">
        <v>514</v>
      </c>
    </row>
    <row r="67" s="86" customFormat="1" ht="20.25" customHeight="1" spans="1:5">
      <c r="A67" s="110" t="s">
        <v>1345</v>
      </c>
      <c r="B67" s="117">
        <v>0</v>
      </c>
      <c r="C67" s="117">
        <v>0</v>
      </c>
      <c r="D67" s="141">
        <f t="shared" si="0"/>
        <v>0</v>
      </c>
      <c r="E67" s="104">
        <v>51401</v>
      </c>
    </row>
    <row r="68" s="86" customFormat="1" ht="20.25" customHeight="1" spans="1:5">
      <c r="A68" s="110" t="s">
        <v>1346</v>
      </c>
      <c r="B68" s="117">
        <v>0</v>
      </c>
      <c r="C68" s="117">
        <v>0</v>
      </c>
      <c r="D68" s="141">
        <f t="shared" si="0"/>
        <v>0</v>
      </c>
      <c r="E68" s="104">
        <v>51402</v>
      </c>
    </row>
    <row r="69" s="86" customFormat="1" ht="20.25" customHeight="1" spans="1:5">
      <c r="A69" s="110" t="s">
        <v>1287</v>
      </c>
      <c r="B69" s="117">
        <v>0</v>
      </c>
      <c r="C69" s="117">
        <v>0</v>
      </c>
      <c r="D69" s="141">
        <f t="shared" si="0"/>
        <v>0</v>
      </c>
      <c r="E69" s="104">
        <v>599</v>
      </c>
    </row>
    <row r="70" s="86" customFormat="1" ht="20.25" customHeight="1" spans="1:5">
      <c r="A70" s="110" t="s">
        <v>1347</v>
      </c>
      <c r="B70" s="117">
        <v>0</v>
      </c>
      <c r="C70" s="117">
        <v>0</v>
      </c>
      <c r="D70" s="141">
        <f t="shared" si="0"/>
        <v>0</v>
      </c>
      <c r="E70" s="104">
        <v>59907</v>
      </c>
    </row>
    <row r="71" s="86" customFormat="1" ht="20.25" customHeight="1" spans="1:5">
      <c r="A71" s="110" t="s">
        <v>1348</v>
      </c>
      <c r="B71" s="117">
        <v>0</v>
      </c>
      <c r="C71" s="117">
        <v>0</v>
      </c>
      <c r="D71" s="141">
        <f t="shared" si="0"/>
        <v>0</v>
      </c>
      <c r="E71" s="104">
        <v>59908</v>
      </c>
    </row>
    <row r="72" s="86" customFormat="1" ht="20.25" customHeight="1" spans="1:5">
      <c r="A72" s="110" t="s">
        <v>1349</v>
      </c>
      <c r="B72" s="117">
        <v>0</v>
      </c>
      <c r="C72" s="117">
        <v>0</v>
      </c>
      <c r="D72" s="141">
        <f t="shared" si="0"/>
        <v>0</v>
      </c>
      <c r="E72" s="104">
        <v>59909</v>
      </c>
    </row>
    <row r="73" s="86" customFormat="1" ht="20.25" customHeight="1" spans="1:5">
      <c r="A73" s="110" t="s">
        <v>1350</v>
      </c>
      <c r="B73" s="117">
        <v>0</v>
      </c>
      <c r="C73" s="117">
        <v>0</v>
      </c>
      <c r="D73" s="141">
        <f t="shared" si="0"/>
        <v>0</v>
      </c>
      <c r="E73" s="104">
        <v>59910</v>
      </c>
    </row>
    <row r="74" s="86" customFormat="1" ht="20.25" customHeight="1" spans="1:5">
      <c r="A74" s="110" t="s">
        <v>974</v>
      </c>
      <c r="B74" s="117">
        <v>0</v>
      </c>
      <c r="C74" s="117">
        <v>0</v>
      </c>
      <c r="D74" s="141">
        <f t="shared" si="0"/>
        <v>0</v>
      </c>
      <c r="E74" s="104">
        <v>59999</v>
      </c>
    </row>
    <row r="75" s="86" customFormat="1" ht="20.25" customHeight="1" spans="1:5">
      <c r="A75" s="110" t="str">
        <f>""</f>
        <v/>
      </c>
      <c r="B75" s="142">
        <v>0</v>
      </c>
      <c r="C75" s="142">
        <v>0</v>
      </c>
      <c r="D75" s="141">
        <f t="shared" si="0"/>
        <v>0</v>
      </c>
      <c r="E75" s="111"/>
    </row>
    <row r="76" s="86" customFormat="1" ht="20.25" customHeight="1" spans="1:5">
      <c r="A76" s="113" t="s">
        <v>1351</v>
      </c>
      <c r="B76" s="117">
        <v>137210</v>
      </c>
      <c r="C76" s="117">
        <v>135360</v>
      </c>
      <c r="D76" s="141">
        <f t="shared" si="0"/>
        <v>0.986517017710079</v>
      </c>
      <c r="E76" s="111"/>
    </row>
  </sheetData>
  <sheetProtection insertRows="0" insertColumns="0" deleteColumns="0" deleteRows="0" autoFilter="0"/>
  <mergeCells count="2">
    <mergeCell ref="A1:D1"/>
    <mergeCell ref="A2:D2"/>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86"/>
  <sheetViews>
    <sheetView zoomScale="105" zoomScaleNormal="105" workbookViewId="0">
      <selection activeCell="L7" sqref="L7"/>
    </sheetView>
  </sheetViews>
  <sheetFormatPr defaultColWidth="9" defaultRowHeight="20.25" customHeight="1" outlineLevelCol="6"/>
  <cols>
    <col min="1" max="1" width="55.4259259259259" style="19" customWidth="1"/>
    <col min="2" max="4" width="16.2777777777778" style="19" customWidth="1"/>
    <col min="5" max="5" width="11.2777777777778" style="19" customWidth="1"/>
    <col min="6" max="6" width="12.712962962963" style="19" customWidth="1"/>
    <col min="7" max="7" width="12.712962962963" style="122" hidden="1" customWidth="1"/>
  </cols>
  <sheetData>
    <row r="1" ht="45" customHeight="1" spans="1:7">
      <c r="A1" s="20" t="s">
        <v>1352</v>
      </c>
      <c r="B1" s="20"/>
      <c r="C1" s="20"/>
      <c r="D1" s="20"/>
      <c r="E1" s="20"/>
      <c r="F1" s="20"/>
      <c r="G1" s="20"/>
    </row>
    <row r="2" customHeight="1" spans="1:7">
      <c r="A2" s="21"/>
      <c r="B2" s="21"/>
      <c r="C2" s="21"/>
      <c r="D2" s="21"/>
      <c r="E2" s="21"/>
      <c r="F2" s="90" t="s">
        <v>207</v>
      </c>
      <c r="G2" s="90"/>
    </row>
    <row r="3" ht="30" customHeight="1" spans="1:7">
      <c r="A3" s="91" t="s">
        <v>105</v>
      </c>
      <c r="B3" s="92" t="s">
        <v>106</v>
      </c>
      <c r="C3" s="92" t="s">
        <v>107</v>
      </c>
      <c r="D3" s="92" t="s">
        <v>108</v>
      </c>
      <c r="E3" s="92" t="s">
        <v>109</v>
      </c>
      <c r="F3" s="92" t="s">
        <v>110</v>
      </c>
      <c r="G3" s="125" t="s">
        <v>111</v>
      </c>
    </row>
    <row r="4" customHeight="1" spans="1:7">
      <c r="A4" s="24" t="s">
        <v>1353</v>
      </c>
      <c r="B4" s="71">
        <v>0</v>
      </c>
      <c r="C4" s="139">
        <v>47354</v>
      </c>
      <c r="D4" s="139">
        <v>55292</v>
      </c>
      <c r="E4" s="126">
        <f t="shared" ref="E4:E86" si="0">IF(B4=0,0,D4/B4)</f>
        <v>0</v>
      </c>
      <c r="F4" s="126">
        <f t="shared" ref="F4:F86" si="1">IF(C4=0,0,D4/C4)</f>
        <v>1.16763103433712</v>
      </c>
      <c r="G4" s="127">
        <v>10301</v>
      </c>
    </row>
    <row r="5" customHeight="1" spans="1:7">
      <c r="A5" s="24" t="s">
        <v>1354</v>
      </c>
      <c r="B5" s="71">
        <v>0</v>
      </c>
      <c r="C5" s="71">
        <v>0</v>
      </c>
      <c r="D5" s="71">
        <v>0</v>
      </c>
      <c r="E5" s="126">
        <f t="shared" si="0"/>
        <v>0</v>
      </c>
      <c r="F5" s="126">
        <f t="shared" si="1"/>
        <v>0</v>
      </c>
      <c r="G5" s="127">
        <v>1030102</v>
      </c>
    </row>
    <row r="6" customHeight="1" spans="1:7">
      <c r="A6" s="24" t="s">
        <v>1355</v>
      </c>
      <c r="B6" s="71">
        <v>0</v>
      </c>
      <c r="C6" s="71">
        <v>0</v>
      </c>
      <c r="D6" s="71">
        <v>0</v>
      </c>
      <c r="E6" s="126">
        <f t="shared" si="0"/>
        <v>0</v>
      </c>
      <c r="F6" s="126">
        <f t="shared" si="1"/>
        <v>0</v>
      </c>
      <c r="G6" s="127">
        <v>103010201</v>
      </c>
    </row>
    <row r="7" customHeight="1" spans="1:7">
      <c r="A7" s="24" t="s">
        <v>1356</v>
      </c>
      <c r="B7" s="71">
        <v>0</v>
      </c>
      <c r="C7" s="71">
        <v>0</v>
      </c>
      <c r="D7" s="71">
        <v>0</v>
      </c>
      <c r="E7" s="126">
        <f t="shared" si="0"/>
        <v>0</v>
      </c>
      <c r="F7" s="126">
        <f t="shared" si="1"/>
        <v>0</v>
      </c>
      <c r="G7" s="127">
        <v>103010202</v>
      </c>
    </row>
    <row r="8" customHeight="1" spans="1:7">
      <c r="A8" s="24" t="s">
        <v>1357</v>
      </c>
      <c r="B8" s="71">
        <v>0</v>
      </c>
      <c r="C8" s="71">
        <v>0</v>
      </c>
      <c r="D8" s="71">
        <v>0</v>
      </c>
      <c r="E8" s="126">
        <f t="shared" si="0"/>
        <v>0</v>
      </c>
      <c r="F8" s="126">
        <f t="shared" si="1"/>
        <v>0</v>
      </c>
      <c r="G8" s="127">
        <v>1030106</v>
      </c>
    </row>
    <row r="9" customHeight="1" spans="1:7">
      <c r="A9" s="24" t="s">
        <v>1358</v>
      </c>
      <c r="B9" s="71">
        <v>0</v>
      </c>
      <c r="C9" s="71">
        <v>0</v>
      </c>
      <c r="D9" s="71">
        <v>0</v>
      </c>
      <c r="E9" s="126">
        <f t="shared" si="0"/>
        <v>0</v>
      </c>
      <c r="F9" s="126">
        <f t="shared" si="1"/>
        <v>0</v>
      </c>
      <c r="G9" s="127">
        <v>1030110</v>
      </c>
    </row>
    <row r="10" customHeight="1" spans="1:7">
      <c r="A10" s="24" t="s">
        <v>1359</v>
      </c>
      <c r="B10" s="71">
        <v>0</v>
      </c>
      <c r="C10" s="71">
        <v>0</v>
      </c>
      <c r="D10" s="71">
        <v>0</v>
      </c>
      <c r="E10" s="126">
        <f t="shared" si="0"/>
        <v>0</v>
      </c>
      <c r="F10" s="126">
        <f t="shared" si="1"/>
        <v>0</v>
      </c>
      <c r="G10" s="127">
        <v>1030112</v>
      </c>
    </row>
    <row r="11" customHeight="1" spans="1:7">
      <c r="A11" s="24" t="s">
        <v>1360</v>
      </c>
      <c r="B11" s="71">
        <v>0</v>
      </c>
      <c r="C11" s="71">
        <v>0</v>
      </c>
      <c r="D11" s="71">
        <v>0</v>
      </c>
      <c r="E11" s="126">
        <f t="shared" si="0"/>
        <v>0</v>
      </c>
      <c r="F11" s="126">
        <f t="shared" si="1"/>
        <v>0</v>
      </c>
      <c r="G11" s="127">
        <v>1030121</v>
      </c>
    </row>
    <row r="12" customHeight="1" spans="1:7">
      <c r="A12" s="24" t="s">
        <v>1361</v>
      </c>
      <c r="B12" s="71">
        <v>0</v>
      </c>
      <c r="C12" s="71">
        <v>0</v>
      </c>
      <c r="D12" s="71">
        <v>0</v>
      </c>
      <c r="E12" s="126">
        <f t="shared" si="0"/>
        <v>0</v>
      </c>
      <c r="F12" s="126">
        <f t="shared" si="1"/>
        <v>0</v>
      </c>
      <c r="G12" s="127">
        <v>1030129</v>
      </c>
    </row>
    <row r="13" customHeight="1" spans="1:7">
      <c r="A13" s="24" t="s">
        <v>1362</v>
      </c>
      <c r="B13" s="71">
        <v>0</v>
      </c>
      <c r="C13" s="71">
        <v>0</v>
      </c>
      <c r="D13" s="71">
        <v>0</v>
      </c>
      <c r="E13" s="126">
        <f t="shared" si="0"/>
        <v>0</v>
      </c>
      <c r="F13" s="126">
        <f t="shared" si="1"/>
        <v>0</v>
      </c>
      <c r="G13" s="127">
        <v>1030146</v>
      </c>
    </row>
    <row r="14" customHeight="1" spans="1:7">
      <c r="A14" s="24" t="s">
        <v>1363</v>
      </c>
      <c r="B14" s="71">
        <v>0</v>
      </c>
      <c r="C14" s="71">
        <v>0</v>
      </c>
      <c r="D14" s="71">
        <v>0</v>
      </c>
      <c r="E14" s="126">
        <f t="shared" si="0"/>
        <v>0</v>
      </c>
      <c r="F14" s="126">
        <f t="shared" si="1"/>
        <v>0</v>
      </c>
      <c r="G14" s="127">
        <v>1030147</v>
      </c>
    </row>
    <row r="15" customHeight="1" spans="1:7">
      <c r="A15" s="24" t="s">
        <v>1364</v>
      </c>
      <c r="B15" s="71">
        <v>35000</v>
      </c>
      <c r="C15" s="71">
        <v>46073</v>
      </c>
      <c r="D15" s="71">
        <v>52885</v>
      </c>
      <c r="E15" s="126">
        <f t="shared" si="0"/>
        <v>1.511</v>
      </c>
      <c r="F15" s="126">
        <f t="shared" si="1"/>
        <v>1.14785232131617</v>
      </c>
      <c r="G15" s="127">
        <v>1030148</v>
      </c>
    </row>
    <row r="16" customHeight="1" spans="1:7">
      <c r="A16" s="24" t="s">
        <v>1365</v>
      </c>
      <c r="B16" s="71">
        <v>30500</v>
      </c>
      <c r="C16" s="71">
        <v>22795</v>
      </c>
      <c r="D16" s="71">
        <v>45630</v>
      </c>
      <c r="E16" s="126">
        <f t="shared" si="0"/>
        <v>1.49606557377049</v>
      </c>
      <c r="F16" s="126">
        <f t="shared" si="1"/>
        <v>2.00175477078307</v>
      </c>
      <c r="G16" s="127">
        <v>103014801</v>
      </c>
    </row>
    <row r="17" customHeight="1" spans="1:7">
      <c r="A17" s="24" t="s">
        <v>1366</v>
      </c>
      <c r="B17" s="71">
        <v>1000</v>
      </c>
      <c r="C17" s="71">
        <v>151</v>
      </c>
      <c r="D17" s="71">
        <v>180</v>
      </c>
      <c r="E17" s="126">
        <f t="shared" si="0"/>
        <v>0.18</v>
      </c>
      <c r="F17" s="126">
        <f t="shared" si="1"/>
        <v>1.19205298013245</v>
      </c>
      <c r="G17" s="127">
        <v>103014802</v>
      </c>
    </row>
    <row r="18" customHeight="1" spans="1:7">
      <c r="A18" s="24" t="s">
        <v>1367</v>
      </c>
      <c r="B18" s="71">
        <v>5000</v>
      </c>
      <c r="C18" s="71">
        <v>23858</v>
      </c>
      <c r="D18" s="71">
        <v>7454</v>
      </c>
      <c r="E18" s="126">
        <f t="shared" si="0"/>
        <v>1.4908</v>
      </c>
      <c r="F18" s="126">
        <f t="shared" si="1"/>
        <v>0.312431888674658</v>
      </c>
      <c r="G18" s="127">
        <v>103014803</v>
      </c>
    </row>
    <row r="19" customHeight="1" spans="1:7">
      <c r="A19" s="24" t="s">
        <v>1368</v>
      </c>
      <c r="B19" s="71">
        <v>-1500</v>
      </c>
      <c r="C19" s="71">
        <v>-731</v>
      </c>
      <c r="D19" s="71">
        <v>-379</v>
      </c>
      <c r="E19" s="126">
        <f t="shared" si="0"/>
        <v>0.252666666666667</v>
      </c>
      <c r="F19" s="126">
        <f t="shared" si="1"/>
        <v>0.518467852257182</v>
      </c>
      <c r="G19" s="127">
        <v>103014898</v>
      </c>
    </row>
    <row r="20" customHeight="1" spans="1:7">
      <c r="A20" s="24" t="s">
        <v>1369</v>
      </c>
      <c r="B20" s="71">
        <v>0</v>
      </c>
      <c r="C20" s="71">
        <v>0</v>
      </c>
      <c r="D20" s="71">
        <v>0</v>
      </c>
      <c r="E20" s="126">
        <f t="shared" si="0"/>
        <v>0</v>
      </c>
      <c r="F20" s="126">
        <f t="shared" si="1"/>
        <v>0</v>
      </c>
      <c r="G20" s="127">
        <v>103014899</v>
      </c>
    </row>
    <row r="21" customHeight="1" spans="1:7">
      <c r="A21" s="24" t="s">
        <v>1370</v>
      </c>
      <c r="B21" s="71">
        <v>0</v>
      </c>
      <c r="C21" s="71">
        <v>0</v>
      </c>
      <c r="D21" s="71">
        <v>0</v>
      </c>
      <c r="E21" s="126">
        <f t="shared" si="0"/>
        <v>0</v>
      </c>
      <c r="F21" s="126">
        <f t="shared" si="1"/>
        <v>0</v>
      </c>
      <c r="G21" s="127">
        <v>1030149</v>
      </c>
    </row>
    <row r="22" customHeight="1" spans="1:7">
      <c r="A22" s="24" t="s">
        <v>1371</v>
      </c>
      <c r="B22" s="71">
        <v>0</v>
      </c>
      <c r="C22" s="71">
        <v>0</v>
      </c>
      <c r="D22" s="71">
        <v>0</v>
      </c>
      <c r="E22" s="126">
        <f t="shared" si="0"/>
        <v>0</v>
      </c>
      <c r="F22" s="126">
        <f t="shared" si="1"/>
        <v>0</v>
      </c>
      <c r="G22" s="127">
        <v>1030150</v>
      </c>
    </row>
    <row r="23" customHeight="1" spans="1:7">
      <c r="A23" s="24" t="s">
        <v>1372</v>
      </c>
      <c r="B23" s="71">
        <v>0</v>
      </c>
      <c r="C23" s="71">
        <v>0</v>
      </c>
      <c r="D23" s="71">
        <v>0</v>
      </c>
      <c r="E23" s="126">
        <f t="shared" si="0"/>
        <v>0</v>
      </c>
      <c r="F23" s="126">
        <f t="shared" si="1"/>
        <v>0</v>
      </c>
      <c r="G23" s="127">
        <v>103015001</v>
      </c>
    </row>
    <row r="24" customHeight="1" spans="1:7">
      <c r="A24" s="24" t="s">
        <v>1373</v>
      </c>
      <c r="B24" s="71">
        <v>0</v>
      </c>
      <c r="C24" s="71">
        <v>0</v>
      </c>
      <c r="D24" s="71">
        <v>0</v>
      </c>
      <c r="E24" s="126">
        <f t="shared" si="0"/>
        <v>0</v>
      </c>
      <c r="F24" s="126">
        <f t="shared" si="1"/>
        <v>0</v>
      </c>
      <c r="G24" s="127">
        <v>103015002</v>
      </c>
    </row>
    <row r="25" customHeight="1" spans="1:7">
      <c r="A25" s="24" t="s">
        <v>1374</v>
      </c>
      <c r="B25" s="71">
        <v>0</v>
      </c>
      <c r="C25" s="71">
        <v>0</v>
      </c>
      <c r="D25" s="71">
        <v>0</v>
      </c>
      <c r="E25" s="126">
        <f t="shared" si="0"/>
        <v>0</v>
      </c>
      <c r="F25" s="126">
        <f t="shared" si="1"/>
        <v>0</v>
      </c>
      <c r="G25" s="127">
        <v>1030152</v>
      </c>
    </row>
    <row r="26" customHeight="1" spans="1:7">
      <c r="A26" s="24" t="s">
        <v>1375</v>
      </c>
      <c r="B26" s="71">
        <v>0</v>
      </c>
      <c r="C26" s="71">
        <v>0</v>
      </c>
      <c r="D26" s="71">
        <v>0</v>
      </c>
      <c r="E26" s="126">
        <f t="shared" si="0"/>
        <v>0</v>
      </c>
      <c r="F26" s="126">
        <f t="shared" si="1"/>
        <v>0</v>
      </c>
      <c r="G26" s="127">
        <v>1030153</v>
      </c>
    </row>
    <row r="27" customHeight="1" spans="1:7">
      <c r="A27" s="24" t="s">
        <v>1376</v>
      </c>
      <c r="B27" s="71">
        <v>0</v>
      </c>
      <c r="C27" s="71">
        <v>0</v>
      </c>
      <c r="D27" s="71">
        <v>0</v>
      </c>
      <c r="E27" s="126">
        <f t="shared" si="0"/>
        <v>0</v>
      </c>
      <c r="F27" s="126">
        <f t="shared" si="1"/>
        <v>0</v>
      </c>
      <c r="G27" s="127">
        <v>1030154</v>
      </c>
    </row>
    <row r="28" customHeight="1" spans="1:7">
      <c r="A28" s="24" t="s">
        <v>1377</v>
      </c>
      <c r="B28" s="71">
        <v>0</v>
      </c>
      <c r="C28" s="71">
        <v>0</v>
      </c>
      <c r="D28" s="71">
        <v>0</v>
      </c>
      <c r="E28" s="126">
        <f t="shared" si="0"/>
        <v>0</v>
      </c>
      <c r="F28" s="126">
        <f t="shared" si="1"/>
        <v>0</v>
      </c>
      <c r="G28" s="127">
        <v>1030155</v>
      </c>
    </row>
    <row r="29" customHeight="1" spans="1:7">
      <c r="A29" s="24" t="s">
        <v>1378</v>
      </c>
      <c r="B29" s="71">
        <v>0</v>
      </c>
      <c r="C29" s="71">
        <v>0</v>
      </c>
      <c r="D29" s="71">
        <v>0</v>
      </c>
      <c r="E29" s="126">
        <f t="shared" si="0"/>
        <v>0</v>
      </c>
      <c r="F29" s="126">
        <f t="shared" si="1"/>
        <v>0</v>
      </c>
      <c r="G29" s="127">
        <v>103015501</v>
      </c>
    </row>
    <row r="30" customHeight="1" spans="1:7">
      <c r="A30" s="24" t="s">
        <v>1379</v>
      </c>
      <c r="B30" s="71">
        <v>0</v>
      </c>
      <c r="C30" s="71">
        <v>0</v>
      </c>
      <c r="D30" s="71">
        <v>0</v>
      </c>
      <c r="E30" s="126">
        <f t="shared" si="0"/>
        <v>0</v>
      </c>
      <c r="F30" s="126">
        <f t="shared" si="1"/>
        <v>0</v>
      </c>
      <c r="G30" s="127">
        <v>103015502</v>
      </c>
    </row>
    <row r="31" customHeight="1" spans="1:7">
      <c r="A31" s="24" t="s">
        <v>1380</v>
      </c>
      <c r="B31" s="71">
        <v>200</v>
      </c>
      <c r="C31" s="71">
        <v>154</v>
      </c>
      <c r="D31" s="71">
        <v>695</v>
      </c>
      <c r="E31" s="126">
        <f t="shared" si="0"/>
        <v>3.475</v>
      </c>
      <c r="F31" s="126">
        <f t="shared" si="1"/>
        <v>4.51298701298701</v>
      </c>
      <c r="G31" s="127">
        <v>1030156</v>
      </c>
    </row>
    <row r="32" customHeight="1" spans="1:7">
      <c r="A32" s="24" t="s">
        <v>1381</v>
      </c>
      <c r="B32" s="71">
        <v>0</v>
      </c>
      <c r="C32" s="71">
        <v>0</v>
      </c>
      <c r="D32" s="71">
        <v>0</v>
      </c>
      <c r="E32" s="126">
        <f t="shared" si="0"/>
        <v>0</v>
      </c>
      <c r="F32" s="126">
        <f t="shared" si="1"/>
        <v>0</v>
      </c>
      <c r="G32" s="127">
        <v>1030157</v>
      </c>
    </row>
    <row r="33" customHeight="1" spans="1:7">
      <c r="A33" s="24" t="s">
        <v>1382</v>
      </c>
      <c r="B33" s="71">
        <v>0</v>
      </c>
      <c r="C33" s="71">
        <v>0</v>
      </c>
      <c r="D33" s="71">
        <v>0</v>
      </c>
      <c r="E33" s="126">
        <f t="shared" si="0"/>
        <v>0</v>
      </c>
      <c r="F33" s="126">
        <f t="shared" si="1"/>
        <v>0</v>
      </c>
      <c r="G33" s="127">
        <v>1030158</v>
      </c>
    </row>
    <row r="34" customHeight="1" spans="1:7">
      <c r="A34" s="24" t="s">
        <v>1383</v>
      </c>
      <c r="B34" s="71">
        <v>0</v>
      </c>
      <c r="C34" s="71">
        <v>0</v>
      </c>
      <c r="D34" s="71">
        <v>0</v>
      </c>
      <c r="E34" s="126">
        <f t="shared" si="0"/>
        <v>0</v>
      </c>
      <c r="F34" s="126">
        <f t="shared" si="1"/>
        <v>0</v>
      </c>
      <c r="G34" s="127">
        <v>103015801</v>
      </c>
    </row>
    <row r="35" customHeight="1" spans="1:7">
      <c r="A35" s="24" t="s">
        <v>1384</v>
      </c>
      <c r="B35" s="71">
        <v>0</v>
      </c>
      <c r="C35" s="71">
        <v>0</v>
      </c>
      <c r="D35" s="71">
        <v>0</v>
      </c>
      <c r="E35" s="126">
        <f t="shared" si="0"/>
        <v>0</v>
      </c>
      <c r="F35" s="126">
        <f t="shared" si="1"/>
        <v>0</v>
      </c>
      <c r="G35" s="127">
        <v>103015803</v>
      </c>
    </row>
    <row r="36" customHeight="1" spans="1:7">
      <c r="A36" s="24" t="s">
        <v>1385</v>
      </c>
      <c r="B36" s="71">
        <v>0</v>
      </c>
      <c r="C36" s="71">
        <v>0</v>
      </c>
      <c r="D36" s="71">
        <v>0</v>
      </c>
      <c r="E36" s="126">
        <f t="shared" si="0"/>
        <v>0</v>
      </c>
      <c r="F36" s="126">
        <f t="shared" si="1"/>
        <v>0</v>
      </c>
      <c r="G36" s="127">
        <v>1030159</v>
      </c>
    </row>
    <row r="37" customHeight="1" spans="1:7">
      <c r="A37" s="24" t="s">
        <v>1386</v>
      </c>
      <c r="B37" s="71">
        <v>0</v>
      </c>
      <c r="C37" s="71">
        <v>0</v>
      </c>
      <c r="D37" s="71">
        <v>0</v>
      </c>
      <c r="E37" s="126">
        <f t="shared" si="0"/>
        <v>0</v>
      </c>
      <c r="F37" s="126">
        <f t="shared" si="1"/>
        <v>0</v>
      </c>
      <c r="G37" s="127">
        <v>1030166</v>
      </c>
    </row>
    <row r="38" customHeight="1" spans="1:7">
      <c r="A38" s="24" t="s">
        <v>1387</v>
      </c>
      <c r="B38" s="71">
        <v>0</v>
      </c>
      <c r="C38" s="71">
        <v>0</v>
      </c>
      <c r="D38" s="71">
        <v>0</v>
      </c>
      <c r="E38" s="126">
        <f t="shared" si="0"/>
        <v>0</v>
      </c>
      <c r="F38" s="126">
        <f t="shared" si="1"/>
        <v>0</v>
      </c>
      <c r="G38" s="127">
        <v>1030168</v>
      </c>
    </row>
    <row r="39" customHeight="1" spans="1:7">
      <c r="A39" s="24" t="s">
        <v>1388</v>
      </c>
      <c r="B39" s="71">
        <v>0</v>
      </c>
      <c r="C39" s="71">
        <v>0</v>
      </c>
      <c r="D39" s="71">
        <v>0</v>
      </c>
      <c r="E39" s="126">
        <f t="shared" si="0"/>
        <v>0</v>
      </c>
      <c r="F39" s="126">
        <f t="shared" si="1"/>
        <v>0</v>
      </c>
      <c r="G39" s="127">
        <v>1030171</v>
      </c>
    </row>
    <row r="40" customHeight="1" spans="1:7">
      <c r="A40" s="24" t="s">
        <v>1389</v>
      </c>
      <c r="B40" s="71">
        <v>0</v>
      </c>
      <c r="C40" s="71">
        <v>0</v>
      </c>
      <c r="D40" s="71">
        <v>0</v>
      </c>
      <c r="E40" s="126">
        <f t="shared" si="0"/>
        <v>0</v>
      </c>
      <c r="F40" s="126">
        <f t="shared" si="1"/>
        <v>0</v>
      </c>
      <c r="G40" s="127">
        <v>1030175</v>
      </c>
    </row>
    <row r="41" customHeight="1" spans="1:7">
      <c r="A41" s="24" t="s">
        <v>1390</v>
      </c>
      <c r="B41" s="71">
        <v>0</v>
      </c>
      <c r="C41" s="71">
        <v>0</v>
      </c>
      <c r="D41" s="71">
        <v>0</v>
      </c>
      <c r="E41" s="126">
        <f t="shared" si="0"/>
        <v>0</v>
      </c>
      <c r="F41" s="126">
        <f t="shared" si="1"/>
        <v>0</v>
      </c>
      <c r="G41" s="127">
        <v>103017501</v>
      </c>
    </row>
    <row r="42" customHeight="1" spans="1:7">
      <c r="A42" s="24" t="s">
        <v>1391</v>
      </c>
      <c r="B42" s="71">
        <v>0</v>
      </c>
      <c r="C42" s="71">
        <v>0</v>
      </c>
      <c r="D42" s="71">
        <v>0</v>
      </c>
      <c r="E42" s="126">
        <f t="shared" si="0"/>
        <v>0</v>
      </c>
      <c r="F42" s="126">
        <f t="shared" si="1"/>
        <v>0</v>
      </c>
      <c r="G42" s="127">
        <v>103017502</v>
      </c>
    </row>
    <row r="43" customHeight="1" spans="1:7">
      <c r="A43" s="24" t="s">
        <v>1392</v>
      </c>
      <c r="B43" s="71">
        <v>1000</v>
      </c>
      <c r="C43" s="71">
        <v>1127</v>
      </c>
      <c r="D43" s="71">
        <v>1712</v>
      </c>
      <c r="E43" s="126">
        <f t="shared" si="0"/>
        <v>1.712</v>
      </c>
      <c r="F43" s="126">
        <f t="shared" si="1"/>
        <v>1.51907719609583</v>
      </c>
      <c r="G43" s="127">
        <v>1030178</v>
      </c>
    </row>
    <row r="44" customHeight="1" spans="1:7">
      <c r="A44" s="24" t="s">
        <v>1393</v>
      </c>
      <c r="B44" s="71">
        <v>0</v>
      </c>
      <c r="C44" s="71">
        <v>0</v>
      </c>
      <c r="D44" s="71">
        <v>0</v>
      </c>
      <c r="E44" s="126">
        <f t="shared" si="0"/>
        <v>0</v>
      </c>
      <c r="F44" s="126">
        <f t="shared" si="1"/>
        <v>0</v>
      </c>
      <c r="G44" s="127">
        <v>1030180</v>
      </c>
    </row>
    <row r="45" customHeight="1" spans="1:7">
      <c r="A45" s="24" t="s">
        <v>1394</v>
      </c>
      <c r="B45" s="71">
        <v>0</v>
      </c>
      <c r="C45" s="71">
        <v>0</v>
      </c>
      <c r="D45" s="71">
        <v>0</v>
      </c>
      <c r="E45" s="126">
        <f t="shared" si="0"/>
        <v>0</v>
      </c>
      <c r="F45" s="126">
        <f t="shared" si="1"/>
        <v>0</v>
      </c>
      <c r="G45" s="127">
        <v>103018001</v>
      </c>
    </row>
    <row r="46" customHeight="1" spans="1:7">
      <c r="A46" s="24" t="s">
        <v>1395</v>
      </c>
      <c r="B46" s="71">
        <v>0</v>
      </c>
      <c r="C46" s="71">
        <v>0</v>
      </c>
      <c r="D46" s="71">
        <v>0</v>
      </c>
      <c r="E46" s="126">
        <f t="shared" si="0"/>
        <v>0</v>
      </c>
      <c r="F46" s="126">
        <f t="shared" si="1"/>
        <v>0</v>
      </c>
      <c r="G46" s="127">
        <v>103018002</v>
      </c>
    </row>
    <row r="47" customHeight="1" spans="1:7">
      <c r="A47" s="24" t="s">
        <v>1396</v>
      </c>
      <c r="B47" s="71">
        <v>0</v>
      </c>
      <c r="C47" s="71">
        <v>0</v>
      </c>
      <c r="D47" s="71">
        <v>0</v>
      </c>
      <c r="E47" s="126">
        <f t="shared" si="0"/>
        <v>0</v>
      </c>
      <c r="F47" s="126">
        <f t="shared" si="1"/>
        <v>0</v>
      </c>
      <c r="G47" s="127">
        <v>103018003</v>
      </c>
    </row>
    <row r="48" customHeight="1" spans="1:7">
      <c r="A48" s="24" t="s">
        <v>1397</v>
      </c>
      <c r="B48" s="71">
        <v>0</v>
      </c>
      <c r="C48" s="71">
        <v>0</v>
      </c>
      <c r="D48" s="71">
        <v>0</v>
      </c>
      <c r="E48" s="126">
        <f t="shared" si="0"/>
        <v>0</v>
      </c>
      <c r="F48" s="126">
        <f t="shared" si="1"/>
        <v>0</v>
      </c>
      <c r="G48" s="127">
        <v>103018004</v>
      </c>
    </row>
    <row r="49" customHeight="1" spans="1:7">
      <c r="A49" s="24" t="s">
        <v>1398</v>
      </c>
      <c r="B49" s="71">
        <v>0</v>
      </c>
      <c r="C49" s="71">
        <v>0</v>
      </c>
      <c r="D49" s="71">
        <v>0</v>
      </c>
      <c r="E49" s="126">
        <f t="shared" si="0"/>
        <v>0</v>
      </c>
      <c r="F49" s="126">
        <f t="shared" si="1"/>
        <v>0</v>
      </c>
      <c r="G49" s="127">
        <v>103018005</v>
      </c>
    </row>
    <row r="50" customHeight="1" spans="1:7">
      <c r="A50" s="24" t="s">
        <v>1399</v>
      </c>
      <c r="B50" s="71">
        <v>0</v>
      </c>
      <c r="C50" s="71">
        <v>0</v>
      </c>
      <c r="D50" s="71">
        <v>0</v>
      </c>
      <c r="E50" s="126">
        <f t="shared" si="0"/>
        <v>0</v>
      </c>
      <c r="F50" s="126">
        <f t="shared" si="1"/>
        <v>0</v>
      </c>
      <c r="G50" s="127">
        <v>103018006</v>
      </c>
    </row>
    <row r="51" customHeight="1" spans="1:7">
      <c r="A51" s="24" t="s">
        <v>1400</v>
      </c>
      <c r="B51" s="71">
        <v>0</v>
      </c>
      <c r="C51" s="71">
        <v>0</v>
      </c>
      <c r="D51" s="71">
        <v>0</v>
      </c>
      <c r="E51" s="126">
        <f t="shared" si="0"/>
        <v>0</v>
      </c>
      <c r="F51" s="126">
        <f t="shared" si="1"/>
        <v>0</v>
      </c>
      <c r="G51" s="127">
        <v>103018007</v>
      </c>
    </row>
    <row r="52" customHeight="1" spans="1:7">
      <c r="A52" s="24" t="s">
        <v>1401</v>
      </c>
      <c r="B52" s="71">
        <v>0</v>
      </c>
      <c r="C52" s="71">
        <v>0</v>
      </c>
      <c r="D52" s="71">
        <v>0</v>
      </c>
      <c r="E52" s="126">
        <f t="shared" si="0"/>
        <v>0</v>
      </c>
      <c r="F52" s="126">
        <f t="shared" si="1"/>
        <v>0</v>
      </c>
      <c r="G52" s="127">
        <v>1030181</v>
      </c>
    </row>
    <row r="53" customHeight="1" spans="1:7">
      <c r="A53" s="24" t="s">
        <v>1402</v>
      </c>
      <c r="B53" s="71">
        <v>0</v>
      </c>
      <c r="C53" s="71">
        <v>0</v>
      </c>
      <c r="D53" s="71">
        <v>0</v>
      </c>
      <c r="E53" s="126">
        <f t="shared" si="0"/>
        <v>0</v>
      </c>
      <c r="F53" s="126">
        <f t="shared" si="1"/>
        <v>0</v>
      </c>
      <c r="G53" s="127">
        <v>1030199</v>
      </c>
    </row>
    <row r="54" customHeight="1" spans="1:7">
      <c r="A54" s="24" t="s">
        <v>1403</v>
      </c>
      <c r="B54" s="71">
        <v>9317</v>
      </c>
      <c r="C54" s="139">
        <v>5932</v>
      </c>
      <c r="D54" s="139">
        <v>6219</v>
      </c>
      <c r="E54" s="126">
        <f t="shared" si="0"/>
        <v>0.66748953525813</v>
      </c>
      <c r="F54" s="126">
        <f t="shared" si="1"/>
        <v>1.04838165879973</v>
      </c>
      <c r="G54" s="127">
        <v>10310</v>
      </c>
    </row>
    <row r="55" customHeight="1" spans="1:7">
      <c r="A55" s="24" t="s">
        <v>1404</v>
      </c>
      <c r="B55" s="71">
        <v>0</v>
      </c>
      <c r="C55" s="71">
        <v>0</v>
      </c>
      <c r="D55" s="71">
        <v>0</v>
      </c>
      <c r="E55" s="126">
        <f t="shared" si="0"/>
        <v>0</v>
      </c>
      <c r="F55" s="126">
        <f t="shared" si="1"/>
        <v>0</v>
      </c>
      <c r="G55" s="127">
        <v>1031003</v>
      </c>
    </row>
    <row r="56" customHeight="1" spans="1:7">
      <c r="A56" s="24" t="s">
        <v>1405</v>
      </c>
      <c r="B56" s="71">
        <v>0</v>
      </c>
      <c r="C56" s="71">
        <v>0</v>
      </c>
      <c r="D56" s="71">
        <v>0</v>
      </c>
      <c r="E56" s="126">
        <f t="shared" si="0"/>
        <v>0</v>
      </c>
      <c r="F56" s="126">
        <f t="shared" si="1"/>
        <v>0</v>
      </c>
      <c r="G56" s="127">
        <v>1031005</v>
      </c>
    </row>
    <row r="57" customHeight="1" spans="1:7">
      <c r="A57" s="24" t="s">
        <v>1406</v>
      </c>
      <c r="B57" s="71">
        <v>1695</v>
      </c>
      <c r="C57" s="71">
        <v>1635</v>
      </c>
      <c r="D57" s="71">
        <v>1635</v>
      </c>
      <c r="E57" s="126">
        <f t="shared" si="0"/>
        <v>0.964601769911504</v>
      </c>
      <c r="F57" s="126">
        <f t="shared" si="1"/>
        <v>1</v>
      </c>
      <c r="G57" s="127">
        <v>1031006</v>
      </c>
    </row>
    <row r="58" customHeight="1" spans="1:7">
      <c r="A58" s="24" t="s">
        <v>1407</v>
      </c>
      <c r="B58" s="71">
        <v>0</v>
      </c>
      <c r="C58" s="71">
        <v>0</v>
      </c>
      <c r="D58" s="71">
        <v>0</v>
      </c>
      <c r="E58" s="126">
        <f t="shared" si="0"/>
        <v>0</v>
      </c>
      <c r="F58" s="126">
        <f t="shared" si="1"/>
        <v>0</v>
      </c>
      <c r="G58" s="127">
        <v>103100601</v>
      </c>
    </row>
    <row r="59" customHeight="1" spans="1:7">
      <c r="A59" s="24" t="s">
        <v>1408</v>
      </c>
      <c r="B59" s="71">
        <v>1695</v>
      </c>
      <c r="C59" s="71">
        <v>1635</v>
      </c>
      <c r="D59" s="71">
        <v>1635</v>
      </c>
      <c r="E59" s="126">
        <f t="shared" si="0"/>
        <v>0.964601769911504</v>
      </c>
      <c r="F59" s="126">
        <f t="shared" si="1"/>
        <v>1</v>
      </c>
      <c r="G59" s="127">
        <v>103100602</v>
      </c>
    </row>
    <row r="60" customHeight="1" spans="1:7">
      <c r="A60" s="24" t="s">
        <v>1409</v>
      </c>
      <c r="B60" s="71">
        <v>0</v>
      </c>
      <c r="C60" s="71">
        <v>0</v>
      </c>
      <c r="D60" s="71">
        <v>0</v>
      </c>
      <c r="E60" s="126">
        <f t="shared" si="0"/>
        <v>0</v>
      </c>
      <c r="F60" s="126">
        <f t="shared" si="1"/>
        <v>0</v>
      </c>
      <c r="G60" s="127">
        <v>103100699</v>
      </c>
    </row>
    <row r="61" customHeight="1" spans="1:7">
      <c r="A61" s="24" t="s">
        <v>1410</v>
      </c>
      <c r="B61" s="71">
        <v>0</v>
      </c>
      <c r="C61" s="71">
        <v>0</v>
      </c>
      <c r="D61" s="71">
        <v>0</v>
      </c>
      <c r="E61" s="126">
        <f t="shared" si="0"/>
        <v>0</v>
      </c>
      <c r="F61" s="126">
        <f t="shared" si="1"/>
        <v>0</v>
      </c>
      <c r="G61" s="127">
        <v>1031008</v>
      </c>
    </row>
    <row r="62" customHeight="1" spans="1:7">
      <c r="A62" s="24" t="s">
        <v>1411</v>
      </c>
      <c r="B62" s="71">
        <v>0</v>
      </c>
      <c r="C62" s="71">
        <v>0</v>
      </c>
      <c r="D62" s="71">
        <v>0</v>
      </c>
      <c r="E62" s="126">
        <f t="shared" si="0"/>
        <v>0</v>
      </c>
      <c r="F62" s="126">
        <f t="shared" si="1"/>
        <v>0</v>
      </c>
      <c r="G62" s="127">
        <v>1031009</v>
      </c>
    </row>
    <row r="63" customHeight="1" spans="1:7">
      <c r="A63" s="24" t="s">
        <v>1412</v>
      </c>
      <c r="B63" s="71">
        <v>0</v>
      </c>
      <c r="C63" s="71">
        <v>0</v>
      </c>
      <c r="D63" s="71">
        <v>0</v>
      </c>
      <c r="E63" s="126">
        <f t="shared" si="0"/>
        <v>0</v>
      </c>
      <c r="F63" s="126">
        <f t="shared" si="1"/>
        <v>0</v>
      </c>
      <c r="G63" s="127">
        <v>1031010</v>
      </c>
    </row>
    <row r="64" customHeight="1" spans="1:7">
      <c r="A64" s="24" t="s">
        <v>1413</v>
      </c>
      <c r="B64" s="71">
        <v>0</v>
      </c>
      <c r="C64" s="71">
        <v>0</v>
      </c>
      <c r="D64" s="71">
        <v>0</v>
      </c>
      <c r="E64" s="126">
        <f t="shared" si="0"/>
        <v>0</v>
      </c>
      <c r="F64" s="126">
        <f t="shared" si="1"/>
        <v>0</v>
      </c>
      <c r="G64" s="127">
        <v>1031011</v>
      </c>
    </row>
    <row r="65" customHeight="1" spans="1:7">
      <c r="A65" s="24" t="s">
        <v>1414</v>
      </c>
      <c r="B65" s="71">
        <v>0</v>
      </c>
      <c r="C65" s="71">
        <v>0</v>
      </c>
      <c r="D65" s="71">
        <v>0</v>
      </c>
      <c r="E65" s="126">
        <f t="shared" si="0"/>
        <v>0</v>
      </c>
      <c r="F65" s="126">
        <f t="shared" si="1"/>
        <v>0</v>
      </c>
      <c r="G65" s="127">
        <v>1031012</v>
      </c>
    </row>
    <row r="66" customHeight="1" spans="1:7">
      <c r="A66" s="24" t="s">
        <v>1415</v>
      </c>
      <c r="B66" s="71">
        <v>0</v>
      </c>
      <c r="C66" s="71">
        <v>0</v>
      </c>
      <c r="D66" s="71">
        <v>0</v>
      </c>
      <c r="E66" s="126">
        <f t="shared" si="0"/>
        <v>0</v>
      </c>
      <c r="F66" s="126">
        <f t="shared" si="1"/>
        <v>0</v>
      </c>
      <c r="G66" s="127">
        <v>1031013</v>
      </c>
    </row>
    <row r="67" customHeight="1" spans="1:7">
      <c r="A67" s="24" t="s">
        <v>1416</v>
      </c>
      <c r="B67" s="71">
        <v>0</v>
      </c>
      <c r="C67" s="71">
        <v>0</v>
      </c>
      <c r="D67" s="71">
        <v>0</v>
      </c>
      <c r="E67" s="126">
        <f t="shared" si="0"/>
        <v>0</v>
      </c>
      <c r="F67" s="126">
        <f t="shared" si="1"/>
        <v>0</v>
      </c>
      <c r="G67" s="127">
        <v>103101301</v>
      </c>
    </row>
    <row r="68" customHeight="1" spans="1:7">
      <c r="A68" s="24" t="s">
        <v>1417</v>
      </c>
      <c r="B68" s="71">
        <v>0</v>
      </c>
      <c r="C68" s="71">
        <v>0</v>
      </c>
      <c r="D68" s="71">
        <v>0</v>
      </c>
      <c r="E68" s="126">
        <f t="shared" si="0"/>
        <v>0</v>
      </c>
      <c r="F68" s="126">
        <f t="shared" si="1"/>
        <v>0</v>
      </c>
      <c r="G68" s="127">
        <v>103101399</v>
      </c>
    </row>
    <row r="69" customHeight="1" spans="1:7">
      <c r="A69" s="24" t="s">
        <v>1418</v>
      </c>
      <c r="B69" s="71">
        <v>0</v>
      </c>
      <c r="C69" s="71">
        <v>0</v>
      </c>
      <c r="D69" s="71">
        <v>0</v>
      </c>
      <c r="E69" s="126">
        <f t="shared" si="0"/>
        <v>0</v>
      </c>
      <c r="F69" s="126">
        <f t="shared" si="1"/>
        <v>0</v>
      </c>
      <c r="G69" s="127">
        <v>1031014</v>
      </c>
    </row>
    <row r="70" customHeight="1" spans="1:7">
      <c r="A70" s="24" t="s">
        <v>1419</v>
      </c>
      <c r="B70" s="71">
        <v>7622</v>
      </c>
      <c r="C70" s="71">
        <v>4297</v>
      </c>
      <c r="D70" s="71">
        <v>4584</v>
      </c>
      <c r="E70" s="126">
        <f t="shared" si="0"/>
        <v>0.601416950931514</v>
      </c>
      <c r="F70" s="126">
        <f t="shared" si="1"/>
        <v>1.06679078426809</v>
      </c>
      <c r="G70" s="127">
        <v>1031099</v>
      </c>
    </row>
    <row r="71" customHeight="1" spans="1:7">
      <c r="A71" s="24" t="s">
        <v>1420</v>
      </c>
      <c r="B71" s="71">
        <v>7622</v>
      </c>
      <c r="C71" s="71">
        <v>4297</v>
      </c>
      <c r="D71" s="71">
        <v>4584</v>
      </c>
      <c r="E71" s="126">
        <f t="shared" si="0"/>
        <v>0.601416950931514</v>
      </c>
      <c r="F71" s="126">
        <f t="shared" si="1"/>
        <v>1.06679078426809</v>
      </c>
      <c r="G71" s="127">
        <v>103109998</v>
      </c>
    </row>
    <row r="72" customHeight="1" spans="1:7">
      <c r="A72" s="24" t="s">
        <v>1421</v>
      </c>
      <c r="B72" s="71">
        <v>0</v>
      </c>
      <c r="C72" s="71">
        <v>0</v>
      </c>
      <c r="D72" s="71">
        <v>0</v>
      </c>
      <c r="E72" s="126">
        <f t="shared" si="0"/>
        <v>0</v>
      </c>
      <c r="F72" s="126">
        <f t="shared" si="1"/>
        <v>0</v>
      </c>
      <c r="G72" s="127">
        <v>103109999</v>
      </c>
    </row>
    <row r="73" customHeight="1" spans="1:7">
      <c r="A73" s="24" t="str">
        <f t="shared" ref="A73:A85" si="2">""</f>
        <v/>
      </c>
      <c r="B73" s="71">
        <v>0</v>
      </c>
      <c r="C73" s="71">
        <v>0</v>
      </c>
      <c r="D73" s="71">
        <v>0</v>
      </c>
      <c r="E73" s="131">
        <v>0</v>
      </c>
      <c r="F73" s="131">
        <v>0</v>
      </c>
      <c r="G73" s="132"/>
    </row>
    <row r="74" customHeight="1" spans="1:7">
      <c r="A74" s="23" t="s">
        <v>1422</v>
      </c>
      <c r="B74" s="71">
        <v>45517</v>
      </c>
      <c r="C74" s="71">
        <v>53286</v>
      </c>
      <c r="D74" s="71">
        <v>61511</v>
      </c>
      <c r="E74" s="126">
        <f t="shared" si="0"/>
        <v>1.35138519673968</v>
      </c>
      <c r="F74" s="126">
        <f t="shared" si="1"/>
        <v>1.15435574071989</v>
      </c>
      <c r="G74" s="132"/>
    </row>
    <row r="75" customHeight="1" spans="1:7">
      <c r="A75" s="134" t="str">
        <f t="shared" si="2"/>
        <v/>
      </c>
      <c r="B75" s="71">
        <v>0</v>
      </c>
      <c r="C75" s="71">
        <v>0</v>
      </c>
      <c r="D75" s="71">
        <v>0</v>
      </c>
      <c r="E75" s="131">
        <v>0</v>
      </c>
      <c r="F75" s="131">
        <v>0</v>
      </c>
      <c r="G75" s="132"/>
    </row>
    <row r="76" customHeight="1" spans="1:7">
      <c r="A76" s="134" t="s">
        <v>1423</v>
      </c>
      <c r="B76" s="71">
        <v>2000</v>
      </c>
      <c r="C76" s="71">
        <v>3832</v>
      </c>
      <c r="D76" s="71">
        <v>3406</v>
      </c>
      <c r="E76" s="126">
        <f t="shared" si="0"/>
        <v>1.703</v>
      </c>
      <c r="F76" s="126">
        <f t="shared" si="1"/>
        <v>0.888830897703549</v>
      </c>
      <c r="G76" s="132"/>
    </row>
    <row r="77" customHeight="1" spans="1:7">
      <c r="A77" s="134" t="s">
        <v>1424</v>
      </c>
      <c r="B77" s="71"/>
      <c r="C77" s="71">
        <v>0</v>
      </c>
      <c r="D77" s="71">
        <v>0</v>
      </c>
      <c r="E77" s="126">
        <f t="shared" si="0"/>
        <v>0</v>
      </c>
      <c r="F77" s="126">
        <f t="shared" si="1"/>
        <v>0</v>
      </c>
      <c r="G77" s="127">
        <v>1100603</v>
      </c>
    </row>
    <row r="78" customHeight="1" spans="1:7">
      <c r="A78" s="134" t="s">
        <v>1425</v>
      </c>
      <c r="B78" s="71"/>
      <c r="C78" s="71">
        <v>0</v>
      </c>
      <c r="D78" s="71">
        <v>0</v>
      </c>
      <c r="E78" s="126">
        <f t="shared" si="0"/>
        <v>0</v>
      </c>
      <c r="F78" s="126">
        <f t="shared" si="1"/>
        <v>0</v>
      </c>
      <c r="G78" s="132"/>
    </row>
    <row r="79" customHeight="1" spans="1:7">
      <c r="A79" s="134" t="s">
        <v>1426</v>
      </c>
      <c r="B79" s="71">
        <v>5176</v>
      </c>
      <c r="C79" s="71">
        <v>21026</v>
      </c>
      <c r="D79" s="71">
        <v>5176</v>
      </c>
      <c r="E79" s="126">
        <f t="shared" si="0"/>
        <v>1</v>
      </c>
      <c r="F79" s="126">
        <f t="shared" si="1"/>
        <v>0.24617140682964</v>
      </c>
      <c r="G79" s="127">
        <v>1100802</v>
      </c>
    </row>
    <row r="80" customHeight="1" spans="1:7">
      <c r="A80" s="134" t="s">
        <v>1427</v>
      </c>
      <c r="B80" s="71"/>
      <c r="C80" s="71">
        <v>0</v>
      </c>
      <c r="D80" s="71">
        <v>32500</v>
      </c>
      <c r="E80" s="126">
        <f t="shared" si="0"/>
        <v>0</v>
      </c>
      <c r="F80" s="126">
        <f t="shared" si="1"/>
        <v>0</v>
      </c>
      <c r="G80" s="132"/>
    </row>
    <row r="81" customHeight="1" spans="1:7">
      <c r="A81" s="134" t="s">
        <v>147</v>
      </c>
      <c r="B81" s="71"/>
      <c r="C81" s="71">
        <v>0</v>
      </c>
      <c r="D81" s="71">
        <v>0</v>
      </c>
      <c r="E81" s="126">
        <f t="shared" si="0"/>
        <v>0</v>
      </c>
      <c r="F81" s="126">
        <f t="shared" si="1"/>
        <v>0</v>
      </c>
      <c r="G81" s="127">
        <v>105</v>
      </c>
    </row>
    <row r="82" customHeight="1" spans="1:7">
      <c r="A82" s="134" t="s">
        <v>148</v>
      </c>
      <c r="B82" s="71"/>
      <c r="C82" s="71">
        <v>15000</v>
      </c>
      <c r="D82" s="71">
        <v>79000</v>
      </c>
      <c r="E82" s="126">
        <f t="shared" si="0"/>
        <v>0</v>
      </c>
      <c r="F82" s="126">
        <f t="shared" si="1"/>
        <v>5.26666666666667</v>
      </c>
      <c r="G82" s="127">
        <v>11011</v>
      </c>
    </row>
    <row r="83" customHeight="1" spans="1:7">
      <c r="A83" s="134" t="s">
        <v>1428</v>
      </c>
      <c r="B83" s="71"/>
      <c r="C83" s="71">
        <v>0</v>
      </c>
      <c r="D83" s="71">
        <v>0</v>
      </c>
      <c r="E83" s="126">
        <f t="shared" si="0"/>
        <v>0</v>
      </c>
      <c r="F83" s="126">
        <f t="shared" si="1"/>
        <v>0</v>
      </c>
      <c r="G83" s="132"/>
    </row>
    <row r="84" customHeight="1" spans="1:7">
      <c r="A84" s="134" t="s">
        <v>1429</v>
      </c>
      <c r="B84" s="71"/>
      <c r="C84" s="71">
        <v>0</v>
      </c>
      <c r="D84" s="71">
        <v>0</v>
      </c>
      <c r="E84" s="126">
        <f t="shared" si="0"/>
        <v>0</v>
      </c>
      <c r="F84" s="126">
        <f t="shared" si="1"/>
        <v>0</v>
      </c>
      <c r="G84" s="132"/>
    </row>
    <row r="85" customHeight="1" spans="1:7">
      <c r="A85" s="134" t="str">
        <f t="shared" si="2"/>
        <v/>
      </c>
      <c r="B85" s="71"/>
      <c r="C85" s="71">
        <v>0</v>
      </c>
      <c r="D85" s="71">
        <v>0</v>
      </c>
      <c r="E85" s="131">
        <v>0</v>
      </c>
      <c r="F85" s="131">
        <v>0</v>
      </c>
      <c r="G85" s="132"/>
    </row>
    <row r="86" customHeight="1" spans="1:7">
      <c r="A86" s="23" t="s">
        <v>1199</v>
      </c>
      <c r="B86" s="71">
        <v>52693</v>
      </c>
      <c r="C86" s="71">
        <v>93144</v>
      </c>
      <c r="D86" s="71">
        <v>181593</v>
      </c>
      <c r="E86" s="126">
        <f t="shared" si="0"/>
        <v>3.44624523181447</v>
      </c>
      <c r="F86" s="126">
        <f t="shared" si="1"/>
        <v>1.94959417675857</v>
      </c>
      <c r="G86" s="132"/>
    </row>
  </sheetData>
  <sheetProtection insertRows="0" insertColumns="0" deleteColumns="0" deleteRows="0" autoFilter="0"/>
  <mergeCells count="1">
    <mergeCell ref="A1:F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81"/>
  <sheetViews>
    <sheetView workbookViewId="0">
      <selection activeCell="I7" sqref="I7"/>
    </sheetView>
  </sheetViews>
  <sheetFormatPr defaultColWidth="9" defaultRowHeight="20.25" customHeight="1" outlineLevelCol="6"/>
  <cols>
    <col min="1" max="1" width="55.712962962963" style="19" customWidth="1"/>
    <col min="2" max="4" width="16.2777777777778" style="19" customWidth="1"/>
    <col min="5" max="5" width="13" style="19" customWidth="1"/>
    <col min="6" max="6" width="12.5740740740741" style="19" customWidth="1"/>
    <col min="7" max="7" width="12.5740740740741" style="122" hidden="1" customWidth="1"/>
  </cols>
  <sheetData>
    <row r="1" ht="45" customHeight="1" spans="1:7">
      <c r="A1" s="20" t="s">
        <v>1430</v>
      </c>
      <c r="B1" s="20"/>
      <c r="C1" s="20"/>
      <c r="D1" s="20"/>
      <c r="E1" s="20"/>
      <c r="F1" s="20"/>
      <c r="G1" s="20"/>
    </row>
    <row r="2" customHeight="1" spans="1:7">
      <c r="A2" s="21"/>
      <c r="B2" s="21"/>
      <c r="C2" s="21"/>
      <c r="D2" s="21"/>
      <c r="E2" s="21"/>
      <c r="F2" s="90" t="s">
        <v>104</v>
      </c>
      <c r="G2" s="90"/>
    </row>
    <row r="3" ht="39" customHeight="1" spans="1:7">
      <c r="A3" s="23" t="s">
        <v>105</v>
      </c>
      <c r="B3" s="23" t="s">
        <v>106</v>
      </c>
      <c r="C3" s="23" t="s">
        <v>107</v>
      </c>
      <c r="D3" s="23" t="s">
        <v>108</v>
      </c>
      <c r="E3" s="23" t="s">
        <v>109</v>
      </c>
      <c r="F3" s="23" t="s">
        <v>110</v>
      </c>
      <c r="G3" s="125" t="s">
        <v>111</v>
      </c>
    </row>
    <row r="4" customHeight="1" spans="1:7">
      <c r="A4" s="101" t="s">
        <v>165</v>
      </c>
      <c r="B4" s="128">
        <v>0</v>
      </c>
      <c r="C4" s="128">
        <v>0</v>
      </c>
      <c r="D4" s="128">
        <v>0</v>
      </c>
      <c r="E4" s="135">
        <f t="shared" ref="E4:E269" si="0">IF(B4=0,0,D4/B4)</f>
        <v>0</v>
      </c>
      <c r="F4" s="135">
        <f t="shared" ref="F4:F281" si="1">IF(C4=0,0,D4/C4)</f>
        <v>0</v>
      </c>
      <c r="G4" s="127">
        <v>206</v>
      </c>
    </row>
    <row r="5" customHeight="1" spans="1:7">
      <c r="A5" s="101" t="s">
        <v>1431</v>
      </c>
      <c r="B5" s="128">
        <v>0</v>
      </c>
      <c r="C5" s="128">
        <v>0</v>
      </c>
      <c r="D5" s="128">
        <v>0</v>
      </c>
      <c r="E5" s="136">
        <f t="shared" si="0"/>
        <v>0</v>
      </c>
      <c r="F5" s="136">
        <f t="shared" si="1"/>
        <v>0</v>
      </c>
      <c r="G5" s="127">
        <v>20610</v>
      </c>
    </row>
    <row r="6" customHeight="1" spans="1:7">
      <c r="A6" s="101" t="s">
        <v>1432</v>
      </c>
      <c r="B6" s="128">
        <v>0</v>
      </c>
      <c r="C6" s="128">
        <v>0</v>
      </c>
      <c r="D6" s="128">
        <v>0</v>
      </c>
      <c r="E6" s="136">
        <f t="shared" si="0"/>
        <v>0</v>
      </c>
      <c r="F6" s="136">
        <f t="shared" si="1"/>
        <v>0</v>
      </c>
      <c r="G6" s="127">
        <v>2061001</v>
      </c>
    </row>
    <row r="7" customHeight="1" spans="1:7">
      <c r="A7" s="101" t="s">
        <v>1433</v>
      </c>
      <c r="B7" s="128">
        <v>0</v>
      </c>
      <c r="C7" s="128">
        <v>0</v>
      </c>
      <c r="D7" s="128">
        <v>0</v>
      </c>
      <c r="E7" s="136">
        <f t="shared" si="0"/>
        <v>0</v>
      </c>
      <c r="F7" s="136">
        <f t="shared" si="1"/>
        <v>0</v>
      </c>
      <c r="G7" s="127">
        <v>2061002</v>
      </c>
    </row>
    <row r="8" customHeight="1" spans="1:7">
      <c r="A8" s="101" t="s">
        <v>1434</v>
      </c>
      <c r="B8" s="128">
        <v>0</v>
      </c>
      <c r="C8" s="128">
        <v>0</v>
      </c>
      <c r="D8" s="128">
        <v>0</v>
      </c>
      <c r="E8" s="136">
        <f t="shared" si="0"/>
        <v>0</v>
      </c>
      <c r="F8" s="136">
        <f t="shared" si="1"/>
        <v>0</v>
      </c>
      <c r="G8" s="127">
        <v>2061003</v>
      </c>
    </row>
    <row r="9" customHeight="1" spans="1:7">
      <c r="A9" s="101" t="s">
        <v>1435</v>
      </c>
      <c r="B9" s="128">
        <v>0</v>
      </c>
      <c r="C9" s="128">
        <v>0</v>
      </c>
      <c r="D9" s="128">
        <v>0</v>
      </c>
      <c r="E9" s="136">
        <f t="shared" si="0"/>
        <v>0</v>
      </c>
      <c r="F9" s="136">
        <f t="shared" si="1"/>
        <v>0</v>
      </c>
      <c r="G9" s="127">
        <v>2061004</v>
      </c>
    </row>
    <row r="10" customHeight="1" spans="1:7">
      <c r="A10" s="101" t="s">
        <v>1436</v>
      </c>
      <c r="B10" s="128">
        <v>0</v>
      </c>
      <c r="C10" s="128">
        <v>0</v>
      </c>
      <c r="D10" s="128">
        <v>0</v>
      </c>
      <c r="E10" s="136">
        <f t="shared" si="0"/>
        <v>0</v>
      </c>
      <c r="F10" s="136">
        <f t="shared" si="1"/>
        <v>0</v>
      </c>
      <c r="G10" s="127">
        <v>2061005</v>
      </c>
    </row>
    <row r="11" customHeight="1" spans="1:7">
      <c r="A11" s="101" t="s">
        <v>1437</v>
      </c>
      <c r="B11" s="128">
        <v>0</v>
      </c>
      <c r="C11" s="128">
        <v>0</v>
      </c>
      <c r="D11" s="128">
        <v>0</v>
      </c>
      <c r="E11" s="136">
        <f t="shared" si="0"/>
        <v>0</v>
      </c>
      <c r="F11" s="136">
        <f t="shared" si="1"/>
        <v>0</v>
      </c>
      <c r="G11" s="127">
        <v>2061099</v>
      </c>
    </row>
    <row r="12" customHeight="1" spans="1:7">
      <c r="A12" s="101" t="s">
        <v>166</v>
      </c>
      <c r="B12" s="128">
        <v>0</v>
      </c>
      <c r="C12" s="128">
        <v>12</v>
      </c>
      <c r="D12" s="128">
        <v>7</v>
      </c>
      <c r="E12" s="136">
        <f t="shared" si="0"/>
        <v>0</v>
      </c>
      <c r="F12" s="136">
        <f t="shared" si="1"/>
        <v>0.583333333333333</v>
      </c>
      <c r="G12" s="127">
        <v>207</v>
      </c>
    </row>
    <row r="13" customHeight="1" spans="1:7">
      <c r="A13" s="101" t="s">
        <v>1438</v>
      </c>
      <c r="B13" s="128">
        <v>0</v>
      </c>
      <c r="C13" s="128">
        <v>12</v>
      </c>
      <c r="D13" s="128">
        <v>7</v>
      </c>
      <c r="E13" s="136">
        <f t="shared" si="0"/>
        <v>0</v>
      </c>
      <c r="F13" s="136">
        <f t="shared" si="1"/>
        <v>0.583333333333333</v>
      </c>
      <c r="G13" s="127">
        <v>20707</v>
      </c>
    </row>
    <row r="14" customHeight="1" spans="1:7">
      <c r="A14" s="101" t="s">
        <v>1439</v>
      </c>
      <c r="B14" s="128">
        <v>0</v>
      </c>
      <c r="C14" s="128">
        <v>12</v>
      </c>
      <c r="D14" s="128">
        <v>7</v>
      </c>
      <c r="E14" s="136">
        <f t="shared" si="0"/>
        <v>0</v>
      </c>
      <c r="F14" s="136">
        <f t="shared" si="1"/>
        <v>0.583333333333333</v>
      </c>
      <c r="G14" s="127">
        <v>2070701</v>
      </c>
    </row>
    <row r="15" customHeight="1" spans="1:7">
      <c r="A15" s="101" t="s">
        <v>1440</v>
      </c>
      <c r="B15" s="128">
        <v>0</v>
      </c>
      <c r="C15" s="128">
        <v>0</v>
      </c>
      <c r="D15" s="128">
        <v>0</v>
      </c>
      <c r="E15" s="136">
        <f t="shared" si="0"/>
        <v>0</v>
      </c>
      <c r="F15" s="136">
        <f t="shared" si="1"/>
        <v>0</v>
      </c>
      <c r="G15" s="127">
        <v>2070702</v>
      </c>
    </row>
    <row r="16" customHeight="1" spans="1:7">
      <c r="A16" s="101" t="s">
        <v>1441</v>
      </c>
      <c r="B16" s="128">
        <v>0</v>
      </c>
      <c r="C16" s="128">
        <v>0</v>
      </c>
      <c r="D16" s="128">
        <v>0</v>
      </c>
      <c r="E16" s="136">
        <f t="shared" si="0"/>
        <v>0</v>
      </c>
      <c r="F16" s="136">
        <f t="shared" si="1"/>
        <v>0</v>
      </c>
      <c r="G16" s="127">
        <v>2070703</v>
      </c>
    </row>
    <row r="17" customHeight="1" spans="1:7">
      <c r="A17" s="101" t="s">
        <v>1442</v>
      </c>
      <c r="B17" s="128">
        <v>0</v>
      </c>
      <c r="C17" s="128">
        <v>0</v>
      </c>
      <c r="D17" s="128">
        <v>0</v>
      </c>
      <c r="E17" s="136">
        <f t="shared" si="0"/>
        <v>0</v>
      </c>
      <c r="F17" s="136">
        <f t="shared" si="1"/>
        <v>0</v>
      </c>
      <c r="G17" s="127">
        <v>2070704</v>
      </c>
    </row>
    <row r="18" customHeight="1" spans="1:7">
      <c r="A18" s="101" t="s">
        <v>1443</v>
      </c>
      <c r="B18" s="128">
        <v>0</v>
      </c>
      <c r="C18" s="128">
        <v>0</v>
      </c>
      <c r="D18" s="128">
        <v>0</v>
      </c>
      <c r="E18" s="136">
        <f t="shared" si="0"/>
        <v>0</v>
      </c>
      <c r="F18" s="136">
        <f t="shared" si="1"/>
        <v>0</v>
      </c>
      <c r="G18" s="127">
        <v>2070799</v>
      </c>
    </row>
    <row r="19" customHeight="1" spans="1:7">
      <c r="A19" s="101" t="s">
        <v>1444</v>
      </c>
      <c r="B19" s="128">
        <v>0</v>
      </c>
      <c r="C19" s="128">
        <v>0</v>
      </c>
      <c r="D19" s="128">
        <v>0</v>
      </c>
      <c r="E19" s="136">
        <f t="shared" si="0"/>
        <v>0</v>
      </c>
      <c r="F19" s="136">
        <f t="shared" si="1"/>
        <v>0</v>
      </c>
      <c r="G19" s="127">
        <v>20709</v>
      </c>
    </row>
    <row r="20" customHeight="1" spans="1:7">
      <c r="A20" s="101" t="s">
        <v>1445</v>
      </c>
      <c r="B20" s="128">
        <v>0</v>
      </c>
      <c r="C20" s="128">
        <v>0</v>
      </c>
      <c r="D20" s="128">
        <v>0</v>
      </c>
      <c r="E20" s="136">
        <f t="shared" si="0"/>
        <v>0</v>
      </c>
      <c r="F20" s="136">
        <f t="shared" si="1"/>
        <v>0</v>
      </c>
      <c r="G20" s="127">
        <v>2070901</v>
      </c>
    </row>
    <row r="21" customHeight="1" spans="1:7">
      <c r="A21" s="101" t="s">
        <v>1446</v>
      </c>
      <c r="B21" s="128">
        <v>0</v>
      </c>
      <c r="C21" s="128">
        <v>0</v>
      </c>
      <c r="D21" s="128">
        <v>0</v>
      </c>
      <c r="E21" s="136">
        <f t="shared" si="0"/>
        <v>0</v>
      </c>
      <c r="F21" s="136">
        <f t="shared" si="1"/>
        <v>0</v>
      </c>
      <c r="G21" s="127">
        <v>2070902</v>
      </c>
    </row>
    <row r="22" customHeight="1" spans="1:7">
      <c r="A22" s="101" t="s">
        <v>1447</v>
      </c>
      <c r="B22" s="128">
        <v>0</v>
      </c>
      <c r="C22" s="128">
        <v>0</v>
      </c>
      <c r="D22" s="128">
        <v>0</v>
      </c>
      <c r="E22" s="136">
        <f t="shared" si="0"/>
        <v>0</v>
      </c>
      <c r="F22" s="136">
        <f t="shared" si="1"/>
        <v>0</v>
      </c>
      <c r="G22" s="127">
        <v>2070903</v>
      </c>
    </row>
    <row r="23" customHeight="1" spans="1:7">
      <c r="A23" s="101" t="s">
        <v>1448</v>
      </c>
      <c r="B23" s="128">
        <v>0</v>
      </c>
      <c r="C23" s="128">
        <v>0</v>
      </c>
      <c r="D23" s="128">
        <v>0</v>
      </c>
      <c r="E23" s="136">
        <f t="shared" si="0"/>
        <v>0</v>
      </c>
      <c r="F23" s="136">
        <f t="shared" si="1"/>
        <v>0</v>
      </c>
      <c r="G23" s="127">
        <v>2070904</v>
      </c>
    </row>
    <row r="24" customHeight="1" spans="1:7">
      <c r="A24" s="101" t="s">
        <v>1449</v>
      </c>
      <c r="B24" s="128">
        <v>0</v>
      </c>
      <c r="C24" s="128">
        <v>0</v>
      </c>
      <c r="D24" s="128">
        <v>0</v>
      </c>
      <c r="E24" s="136">
        <f t="shared" si="0"/>
        <v>0</v>
      </c>
      <c r="F24" s="136">
        <f t="shared" si="1"/>
        <v>0</v>
      </c>
      <c r="G24" s="127">
        <v>2070999</v>
      </c>
    </row>
    <row r="25" customHeight="1" spans="1:7">
      <c r="A25" s="101" t="s">
        <v>1450</v>
      </c>
      <c r="B25" s="128">
        <v>0</v>
      </c>
      <c r="C25" s="128">
        <v>0</v>
      </c>
      <c r="D25" s="128">
        <v>0</v>
      </c>
      <c r="E25" s="136">
        <f t="shared" si="0"/>
        <v>0</v>
      </c>
      <c r="F25" s="136">
        <f t="shared" si="1"/>
        <v>0</v>
      </c>
      <c r="G25" s="127">
        <v>20710</v>
      </c>
    </row>
    <row r="26" customHeight="1" spans="1:7">
      <c r="A26" s="101" t="s">
        <v>1451</v>
      </c>
      <c r="B26" s="128">
        <v>0</v>
      </c>
      <c r="C26" s="128">
        <v>0</v>
      </c>
      <c r="D26" s="128">
        <v>0</v>
      </c>
      <c r="E26" s="136">
        <f t="shared" si="0"/>
        <v>0</v>
      </c>
      <c r="F26" s="136">
        <f t="shared" si="1"/>
        <v>0</v>
      </c>
      <c r="G26" s="127">
        <v>2071001</v>
      </c>
    </row>
    <row r="27" customHeight="1" spans="1:7">
      <c r="A27" s="101" t="s">
        <v>1452</v>
      </c>
      <c r="B27" s="128">
        <v>0</v>
      </c>
      <c r="C27" s="128">
        <v>0</v>
      </c>
      <c r="D27" s="128">
        <v>0</v>
      </c>
      <c r="E27" s="136">
        <f t="shared" si="0"/>
        <v>0</v>
      </c>
      <c r="F27" s="136">
        <f t="shared" si="1"/>
        <v>0</v>
      </c>
      <c r="G27" s="127">
        <v>2071099</v>
      </c>
    </row>
    <row r="28" customHeight="1" spans="1:7">
      <c r="A28" s="101" t="s">
        <v>167</v>
      </c>
      <c r="B28" s="128">
        <v>305</v>
      </c>
      <c r="C28" s="128">
        <v>481</v>
      </c>
      <c r="D28" s="128">
        <v>285</v>
      </c>
      <c r="E28" s="136">
        <f t="shared" si="0"/>
        <v>0.934426229508197</v>
      </c>
      <c r="F28" s="136">
        <f t="shared" si="1"/>
        <v>0.592515592515592</v>
      </c>
      <c r="G28" s="127">
        <v>208</v>
      </c>
    </row>
    <row r="29" customHeight="1" spans="1:7">
      <c r="A29" s="101" t="s">
        <v>1453</v>
      </c>
      <c r="B29" s="128">
        <v>305</v>
      </c>
      <c r="C29" s="128">
        <v>481</v>
      </c>
      <c r="D29" s="128">
        <v>285</v>
      </c>
      <c r="E29" s="136">
        <f t="shared" si="0"/>
        <v>0.934426229508197</v>
      </c>
      <c r="F29" s="136">
        <f t="shared" si="1"/>
        <v>0.592515592515592</v>
      </c>
      <c r="G29" s="127">
        <v>20822</v>
      </c>
    </row>
    <row r="30" customHeight="1" spans="1:7">
      <c r="A30" s="101" t="s">
        <v>1454</v>
      </c>
      <c r="B30" s="128">
        <v>305</v>
      </c>
      <c r="C30" s="128">
        <v>481</v>
      </c>
      <c r="D30" s="128">
        <v>264</v>
      </c>
      <c r="E30" s="136">
        <f t="shared" si="0"/>
        <v>0.865573770491803</v>
      </c>
      <c r="F30" s="136">
        <f t="shared" si="1"/>
        <v>0.548856548856549</v>
      </c>
      <c r="G30" s="127">
        <v>2082201</v>
      </c>
    </row>
    <row r="31" customHeight="1" spans="1:7">
      <c r="A31" s="101" t="s">
        <v>1455</v>
      </c>
      <c r="B31" s="128">
        <v>0</v>
      </c>
      <c r="C31" s="128">
        <v>0</v>
      </c>
      <c r="D31" s="128">
        <v>21</v>
      </c>
      <c r="E31" s="136">
        <f t="shared" si="0"/>
        <v>0</v>
      </c>
      <c r="F31" s="136">
        <f t="shared" si="1"/>
        <v>0</v>
      </c>
      <c r="G31" s="127">
        <v>2082202</v>
      </c>
    </row>
    <row r="32" customHeight="1" spans="1:7">
      <c r="A32" s="101" t="s">
        <v>1456</v>
      </c>
      <c r="B32" s="128">
        <v>0</v>
      </c>
      <c r="C32" s="128">
        <v>0</v>
      </c>
      <c r="D32" s="128">
        <v>0</v>
      </c>
      <c r="E32" s="136">
        <f t="shared" si="0"/>
        <v>0</v>
      </c>
      <c r="F32" s="136">
        <f t="shared" si="1"/>
        <v>0</v>
      </c>
      <c r="G32" s="127">
        <v>2082299</v>
      </c>
    </row>
    <row r="33" customHeight="1" spans="1:7">
      <c r="A33" s="101" t="s">
        <v>1457</v>
      </c>
      <c r="B33" s="128">
        <v>0</v>
      </c>
      <c r="C33" s="128">
        <v>0</v>
      </c>
      <c r="D33" s="128">
        <v>0</v>
      </c>
      <c r="E33" s="136">
        <f t="shared" si="0"/>
        <v>0</v>
      </c>
      <c r="F33" s="136">
        <f t="shared" si="1"/>
        <v>0</v>
      </c>
      <c r="G33" s="127">
        <v>20823</v>
      </c>
    </row>
    <row r="34" customHeight="1" spans="1:7">
      <c r="A34" s="101" t="s">
        <v>1454</v>
      </c>
      <c r="B34" s="128">
        <v>0</v>
      </c>
      <c r="C34" s="128">
        <v>0</v>
      </c>
      <c r="D34" s="128">
        <v>0</v>
      </c>
      <c r="E34" s="136">
        <f t="shared" si="0"/>
        <v>0</v>
      </c>
      <c r="F34" s="136">
        <f t="shared" si="1"/>
        <v>0</v>
      </c>
      <c r="G34" s="127">
        <v>2082301</v>
      </c>
    </row>
    <row r="35" customHeight="1" spans="1:7">
      <c r="A35" s="101" t="s">
        <v>1455</v>
      </c>
      <c r="B35" s="128">
        <v>0</v>
      </c>
      <c r="C35" s="128">
        <v>0</v>
      </c>
      <c r="D35" s="128">
        <v>0</v>
      </c>
      <c r="E35" s="136">
        <f t="shared" si="0"/>
        <v>0</v>
      </c>
      <c r="F35" s="136">
        <f t="shared" si="1"/>
        <v>0</v>
      </c>
      <c r="G35" s="127">
        <v>2082302</v>
      </c>
    </row>
    <row r="36" customHeight="1" spans="1:7">
      <c r="A36" s="101" t="s">
        <v>1458</v>
      </c>
      <c r="B36" s="128">
        <v>0</v>
      </c>
      <c r="C36" s="128">
        <v>0</v>
      </c>
      <c r="D36" s="128">
        <v>0</v>
      </c>
      <c r="E36" s="136">
        <f t="shared" si="0"/>
        <v>0</v>
      </c>
      <c r="F36" s="136">
        <f t="shared" si="1"/>
        <v>0</v>
      </c>
      <c r="G36" s="127">
        <v>2082399</v>
      </c>
    </row>
    <row r="37" customHeight="1" spans="1:7">
      <c r="A37" s="101" t="s">
        <v>1459</v>
      </c>
      <c r="B37" s="128">
        <v>0</v>
      </c>
      <c r="C37" s="128">
        <v>0</v>
      </c>
      <c r="D37" s="128">
        <v>0</v>
      </c>
      <c r="E37" s="136">
        <f t="shared" si="0"/>
        <v>0</v>
      </c>
      <c r="F37" s="136">
        <f t="shared" si="1"/>
        <v>0</v>
      </c>
      <c r="G37" s="127">
        <v>20829</v>
      </c>
    </row>
    <row r="38" customHeight="1" spans="1:7">
      <c r="A38" s="101" t="s">
        <v>1455</v>
      </c>
      <c r="B38" s="128">
        <v>0</v>
      </c>
      <c r="C38" s="128">
        <v>0</v>
      </c>
      <c r="D38" s="128">
        <v>0</v>
      </c>
      <c r="E38" s="136">
        <f t="shared" si="0"/>
        <v>0</v>
      </c>
      <c r="F38" s="136">
        <f t="shared" si="1"/>
        <v>0</v>
      </c>
      <c r="G38" s="127">
        <v>2082901</v>
      </c>
    </row>
    <row r="39" customHeight="1" spans="1:7">
      <c r="A39" s="101" t="s">
        <v>1460</v>
      </c>
      <c r="B39" s="128">
        <v>0</v>
      </c>
      <c r="C39" s="128">
        <v>0</v>
      </c>
      <c r="D39" s="128">
        <v>0</v>
      </c>
      <c r="E39" s="136">
        <f t="shared" si="0"/>
        <v>0</v>
      </c>
      <c r="F39" s="136">
        <f t="shared" si="1"/>
        <v>0</v>
      </c>
      <c r="G39" s="127">
        <v>2082999</v>
      </c>
    </row>
    <row r="40" customHeight="1" spans="1:7">
      <c r="A40" s="101" t="s">
        <v>169</v>
      </c>
      <c r="B40" s="128">
        <v>0</v>
      </c>
      <c r="C40" s="128">
        <v>0</v>
      </c>
      <c r="D40" s="128">
        <v>0</v>
      </c>
      <c r="E40" s="136">
        <f t="shared" si="0"/>
        <v>0</v>
      </c>
      <c r="F40" s="136">
        <f t="shared" si="1"/>
        <v>0</v>
      </c>
      <c r="G40" s="127">
        <v>211</v>
      </c>
    </row>
    <row r="41" customHeight="1" spans="1:7">
      <c r="A41" s="101" t="s">
        <v>1461</v>
      </c>
      <c r="B41" s="128">
        <v>0</v>
      </c>
      <c r="C41" s="128">
        <v>0</v>
      </c>
      <c r="D41" s="128">
        <v>0</v>
      </c>
      <c r="E41" s="136">
        <f t="shared" si="0"/>
        <v>0</v>
      </c>
      <c r="F41" s="136">
        <f t="shared" si="1"/>
        <v>0</v>
      </c>
      <c r="G41" s="127">
        <v>21160</v>
      </c>
    </row>
    <row r="42" customHeight="1" spans="1:7">
      <c r="A42" s="101" t="s">
        <v>1462</v>
      </c>
      <c r="B42" s="128">
        <v>0</v>
      </c>
      <c r="C42" s="128">
        <v>0</v>
      </c>
      <c r="D42" s="128">
        <v>0</v>
      </c>
      <c r="E42" s="136">
        <f t="shared" si="0"/>
        <v>0</v>
      </c>
      <c r="F42" s="136">
        <f t="shared" si="1"/>
        <v>0</v>
      </c>
      <c r="G42" s="127">
        <v>2116001</v>
      </c>
    </row>
    <row r="43" customHeight="1" spans="1:7">
      <c r="A43" s="101" t="s">
        <v>1463</v>
      </c>
      <c r="B43" s="128">
        <v>0</v>
      </c>
      <c r="C43" s="128">
        <v>0</v>
      </c>
      <c r="D43" s="128">
        <v>0</v>
      </c>
      <c r="E43" s="136">
        <f t="shared" si="0"/>
        <v>0</v>
      </c>
      <c r="F43" s="136">
        <f t="shared" si="1"/>
        <v>0</v>
      </c>
      <c r="G43" s="127">
        <v>2116002</v>
      </c>
    </row>
    <row r="44" customHeight="1" spans="1:7">
      <c r="A44" s="101" t="s">
        <v>1464</v>
      </c>
      <c r="B44" s="128">
        <v>0</v>
      </c>
      <c r="C44" s="128">
        <v>0</v>
      </c>
      <c r="D44" s="128">
        <v>0</v>
      </c>
      <c r="E44" s="136">
        <f t="shared" si="0"/>
        <v>0</v>
      </c>
      <c r="F44" s="136">
        <f t="shared" si="1"/>
        <v>0</v>
      </c>
      <c r="G44" s="127">
        <v>2116003</v>
      </c>
    </row>
    <row r="45" customHeight="1" spans="1:7">
      <c r="A45" s="101" t="s">
        <v>1465</v>
      </c>
      <c r="B45" s="128">
        <v>0</v>
      </c>
      <c r="C45" s="128">
        <v>0</v>
      </c>
      <c r="D45" s="128">
        <v>0</v>
      </c>
      <c r="E45" s="136">
        <f t="shared" si="0"/>
        <v>0</v>
      </c>
      <c r="F45" s="136">
        <f t="shared" si="1"/>
        <v>0</v>
      </c>
      <c r="G45" s="127">
        <v>2116099</v>
      </c>
    </row>
    <row r="46" customHeight="1" spans="1:7">
      <c r="A46" s="101" t="s">
        <v>1466</v>
      </c>
      <c r="B46" s="128">
        <v>0</v>
      </c>
      <c r="C46" s="128">
        <v>0</v>
      </c>
      <c r="D46" s="128">
        <v>0</v>
      </c>
      <c r="E46" s="136">
        <f t="shared" si="0"/>
        <v>0</v>
      </c>
      <c r="F46" s="136">
        <f t="shared" si="1"/>
        <v>0</v>
      </c>
      <c r="G46" s="127">
        <v>21161</v>
      </c>
    </row>
    <row r="47" customHeight="1" spans="1:7">
      <c r="A47" s="101" t="s">
        <v>1467</v>
      </c>
      <c r="B47" s="128">
        <v>0</v>
      </c>
      <c r="C47" s="128">
        <v>0</v>
      </c>
      <c r="D47" s="128">
        <v>0</v>
      </c>
      <c r="E47" s="136">
        <f t="shared" si="0"/>
        <v>0</v>
      </c>
      <c r="F47" s="136">
        <f t="shared" si="1"/>
        <v>0</v>
      </c>
      <c r="G47" s="127">
        <v>2116101</v>
      </c>
    </row>
    <row r="48" customHeight="1" spans="1:7">
      <c r="A48" s="101" t="s">
        <v>1468</v>
      </c>
      <c r="B48" s="128">
        <v>0</v>
      </c>
      <c r="C48" s="128">
        <v>0</v>
      </c>
      <c r="D48" s="128">
        <v>0</v>
      </c>
      <c r="E48" s="136">
        <f t="shared" si="0"/>
        <v>0</v>
      </c>
      <c r="F48" s="136">
        <f t="shared" si="1"/>
        <v>0</v>
      </c>
      <c r="G48" s="127">
        <v>2116102</v>
      </c>
    </row>
    <row r="49" customHeight="1" spans="1:7">
      <c r="A49" s="101" t="s">
        <v>1469</v>
      </c>
      <c r="B49" s="128">
        <v>0</v>
      </c>
      <c r="C49" s="128">
        <v>0</v>
      </c>
      <c r="D49" s="128">
        <v>0</v>
      </c>
      <c r="E49" s="136">
        <f t="shared" si="0"/>
        <v>0</v>
      </c>
      <c r="F49" s="136">
        <f t="shared" si="1"/>
        <v>0</v>
      </c>
      <c r="G49" s="127">
        <v>2116103</v>
      </c>
    </row>
    <row r="50" customHeight="1" spans="1:7">
      <c r="A50" s="101" t="s">
        <v>1470</v>
      </c>
      <c r="B50" s="128">
        <v>0</v>
      </c>
      <c r="C50" s="128">
        <v>0</v>
      </c>
      <c r="D50" s="128">
        <v>0</v>
      </c>
      <c r="E50" s="136">
        <f t="shared" si="0"/>
        <v>0</v>
      </c>
      <c r="F50" s="136">
        <f t="shared" si="1"/>
        <v>0</v>
      </c>
      <c r="G50" s="127">
        <v>2116104</v>
      </c>
    </row>
    <row r="51" customHeight="1" spans="1:7">
      <c r="A51" s="101" t="s">
        <v>170</v>
      </c>
      <c r="B51" s="128">
        <v>35740</v>
      </c>
      <c r="C51" s="128">
        <v>46281</v>
      </c>
      <c r="D51" s="128">
        <v>86879</v>
      </c>
      <c r="E51" s="136">
        <f t="shared" si="0"/>
        <v>2.43086177951875</v>
      </c>
      <c r="F51" s="136">
        <f t="shared" si="1"/>
        <v>1.87720662907024</v>
      </c>
      <c r="G51" s="127">
        <v>212</v>
      </c>
    </row>
    <row r="52" customHeight="1" spans="1:7">
      <c r="A52" s="101" t="s">
        <v>1471</v>
      </c>
      <c r="B52" s="128">
        <v>34393</v>
      </c>
      <c r="C52" s="128">
        <v>45301</v>
      </c>
      <c r="D52" s="128">
        <v>84413</v>
      </c>
      <c r="E52" s="136">
        <f t="shared" si="0"/>
        <v>2.45436571395342</v>
      </c>
      <c r="F52" s="136">
        <f t="shared" si="1"/>
        <v>1.86338049932673</v>
      </c>
      <c r="G52" s="127">
        <v>21208</v>
      </c>
    </row>
    <row r="53" customHeight="1" spans="1:7">
      <c r="A53" s="101" t="s">
        <v>1472</v>
      </c>
      <c r="B53" s="128">
        <v>15000</v>
      </c>
      <c r="C53" s="128">
        <v>9591</v>
      </c>
      <c r="D53" s="128">
        <v>25734</v>
      </c>
      <c r="E53" s="136">
        <f t="shared" si="0"/>
        <v>1.7156</v>
      </c>
      <c r="F53" s="136">
        <f t="shared" si="1"/>
        <v>2.68314044416641</v>
      </c>
      <c r="G53" s="127">
        <v>2120801</v>
      </c>
    </row>
    <row r="54" customHeight="1" spans="1:7">
      <c r="A54" s="101" t="s">
        <v>1473</v>
      </c>
      <c r="B54" s="128">
        <v>3000</v>
      </c>
      <c r="C54" s="128">
        <v>20188</v>
      </c>
      <c r="D54" s="128">
        <v>283</v>
      </c>
      <c r="E54" s="136">
        <f t="shared" si="0"/>
        <v>0.0943333333333333</v>
      </c>
      <c r="F54" s="136">
        <f t="shared" si="1"/>
        <v>0.0140182286506836</v>
      </c>
      <c r="G54" s="127">
        <v>2120802</v>
      </c>
    </row>
    <row r="55" customHeight="1" spans="1:7">
      <c r="A55" s="101" t="s">
        <v>1474</v>
      </c>
      <c r="B55" s="128"/>
      <c r="C55" s="128">
        <v>0</v>
      </c>
      <c r="D55" s="128">
        <v>137</v>
      </c>
      <c r="E55" s="136">
        <f t="shared" si="0"/>
        <v>0</v>
      </c>
      <c r="F55" s="136">
        <f t="shared" si="1"/>
        <v>0</v>
      </c>
      <c r="G55" s="127">
        <v>2120803</v>
      </c>
    </row>
    <row r="56" customHeight="1" spans="1:7">
      <c r="A56" s="101" t="s">
        <v>1475</v>
      </c>
      <c r="B56" s="128">
        <v>7611</v>
      </c>
      <c r="C56" s="128">
        <v>9305</v>
      </c>
      <c r="D56" s="128">
        <v>20795</v>
      </c>
      <c r="E56" s="136">
        <f t="shared" si="0"/>
        <v>2.73222966758639</v>
      </c>
      <c r="F56" s="136">
        <f t="shared" si="1"/>
        <v>2.23481998925309</v>
      </c>
      <c r="G56" s="127">
        <v>2120804</v>
      </c>
    </row>
    <row r="57" customHeight="1" spans="1:7">
      <c r="A57" s="101" t="s">
        <v>1476</v>
      </c>
      <c r="B57" s="128"/>
      <c r="C57" s="128">
        <v>0</v>
      </c>
      <c r="D57" s="128">
        <v>0</v>
      </c>
      <c r="E57" s="136">
        <f t="shared" si="0"/>
        <v>0</v>
      </c>
      <c r="F57" s="136">
        <f t="shared" si="1"/>
        <v>0</v>
      </c>
      <c r="G57" s="127">
        <v>2120805</v>
      </c>
    </row>
    <row r="58" customHeight="1" spans="1:7">
      <c r="A58" s="101" t="s">
        <v>1477</v>
      </c>
      <c r="B58" s="128"/>
      <c r="C58" s="128">
        <v>0</v>
      </c>
      <c r="D58" s="128">
        <v>0</v>
      </c>
      <c r="E58" s="136">
        <f t="shared" si="0"/>
        <v>0</v>
      </c>
      <c r="F58" s="136">
        <f t="shared" si="1"/>
        <v>0</v>
      </c>
      <c r="G58" s="127">
        <v>2120806</v>
      </c>
    </row>
    <row r="59" customHeight="1" spans="1:7">
      <c r="A59" s="101" t="s">
        <v>1478</v>
      </c>
      <c r="B59" s="128"/>
      <c r="C59" s="128">
        <v>0</v>
      </c>
      <c r="D59" s="128">
        <v>0</v>
      </c>
      <c r="E59" s="136">
        <f t="shared" si="0"/>
        <v>0</v>
      </c>
      <c r="F59" s="136">
        <f t="shared" si="1"/>
        <v>0</v>
      </c>
      <c r="G59" s="127">
        <v>2120807</v>
      </c>
    </row>
    <row r="60" customHeight="1" spans="1:7">
      <c r="A60" s="101" t="s">
        <v>1479</v>
      </c>
      <c r="B60" s="128"/>
      <c r="C60" s="128">
        <v>0</v>
      </c>
      <c r="D60" s="128">
        <v>0</v>
      </c>
      <c r="E60" s="136">
        <f t="shared" si="0"/>
        <v>0</v>
      </c>
      <c r="F60" s="136">
        <f t="shared" si="1"/>
        <v>0</v>
      </c>
      <c r="G60" s="127">
        <v>2120809</v>
      </c>
    </row>
    <row r="61" customHeight="1" spans="1:7">
      <c r="A61" s="101" t="s">
        <v>1480</v>
      </c>
      <c r="B61" s="128"/>
      <c r="C61" s="128">
        <v>0</v>
      </c>
      <c r="D61" s="128">
        <v>0</v>
      </c>
      <c r="E61" s="136">
        <f t="shared" si="0"/>
        <v>0</v>
      </c>
      <c r="F61" s="136">
        <f t="shared" si="1"/>
        <v>0</v>
      </c>
      <c r="G61" s="127">
        <v>2120810</v>
      </c>
    </row>
    <row r="62" customHeight="1" spans="1:7">
      <c r="A62" s="101" t="s">
        <v>1481</v>
      </c>
      <c r="B62" s="128"/>
      <c r="C62" s="128">
        <v>0</v>
      </c>
      <c r="D62" s="128">
        <v>0</v>
      </c>
      <c r="E62" s="136">
        <f t="shared" si="0"/>
        <v>0</v>
      </c>
      <c r="F62" s="136">
        <f t="shared" si="1"/>
        <v>0</v>
      </c>
      <c r="G62" s="127">
        <v>2120811</v>
      </c>
    </row>
    <row r="63" customHeight="1" spans="1:7">
      <c r="A63" s="101" t="s">
        <v>1021</v>
      </c>
      <c r="B63" s="128"/>
      <c r="C63" s="128">
        <v>0</v>
      </c>
      <c r="D63" s="128">
        <v>0</v>
      </c>
      <c r="E63" s="136">
        <f t="shared" si="0"/>
        <v>0</v>
      </c>
      <c r="F63" s="136">
        <f t="shared" si="1"/>
        <v>0</v>
      </c>
      <c r="G63" s="127">
        <v>2120813</v>
      </c>
    </row>
    <row r="64" customHeight="1" spans="1:7">
      <c r="A64" s="101" t="s">
        <v>1482</v>
      </c>
      <c r="B64" s="128">
        <v>2343</v>
      </c>
      <c r="C64" s="128">
        <v>0</v>
      </c>
      <c r="D64" s="128">
        <v>354</v>
      </c>
      <c r="E64" s="136">
        <f t="shared" si="0"/>
        <v>0.151088348271447</v>
      </c>
      <c r="F64" s="136">
        <f t="shared" si="1"/>
        <v>0</v>
      </c>
      <c r="G64" s="127">
        <v>2120814</v>
      </c>
    </row>
    <row r="65" customHeight="1" spans="1:7">
      <c r="A65" s="101" t="s">
        <v>1483</v>
      </c>
      <c r="B65" s="128">
        <v>3000</v>
      </c>
      <c r="C65" s="128">
        <v>0</v>
      </c>
      <c r="D65" s="128">
        <v>193</v>
      </c>
      <c r="E65" s="136">
        <f t="shared" si="0"/>
        <v>0.0643333333333333</v>
      </c>
      <c r="F65" s="136">
        <f t="shared" si="1"/>
        <v>0</v>
      </c>
      <c r="G65" s="127">
        <v>2120815</v>
      </c>
    </row>
    <row r="66" customHeight="1" spans="1:7">
      <c r="A66" s="101" t="s">
        <v>1484</v>
      </c>
      <c r="B66" s="128"/>
      <c r="C66" s="128">
        <v>0</v>
      </c>
      <c r="D66" s="128">
        <v>0</v>
      </c>
      <c r="E66" s="136">
        <f t="shared" si="0"/>
        <v>0</v>
      </c>
      <c r="F66" s="136">
        <f t="shared" si="1"/>
        <v>0</v>
      </c>
      <c r="G66" s="127">
        <v>2120816</v>
      </c>
    </row>
    <row r="67" customHeight="1" spans="1:7">
      <c r="A67" s="101" t="s">
        <v>1485</v>
      </c>
      <c r="B67" s="128">
        <v>3439</v>
      </c>
      <c r="C67" s="128">
        <v>6217</v>
      </c>
      <c r="D67" s="128">
        <v>36917</v>
      </c>
      <c r="E67" s="136">
        <f t="shared" si="0"/>
        <v>10.7348066298343</v>
      </c>
      <c r="F67" s="136">
        <f t="shared" si="1"/>
        <v>5.93807302557504</v>
      </c>
      <c r="G67" s="127">
        <v>2120899</v>
      </c>
    </row>
    <row r="68" customHeight="1" spans="1:7">
      <c r="A68" s="101" t="s">
        <v>1486</v>
      </c>
      <c r="B68" s="128">
        <v>0</v>
      </c>
      <c r="C68" s="128">
        <v>0</v>
      </c>
      <c r="D68" s="128">
        <v>0</v>
      </c>
      <c r="E68" s="136">
        <f t="shared" si="0"/>
        <v>0</v>
      </c>
      <c r="F68" s="136">
        <f t="shared" si="1"/>
        <v>0</v>
      </c>
      <c r="G68" s="127">
        <v>21210</v>
      </c>
    </row>
    <row r="69" customHeight="1" spans="1:7">
      <c r="A69" s="101" t="s">
        <v>1472</v>
      </c>
      <c r="B69" s="128">
        <v>0</v>
      </c>
      <c r="C69" s="128">
        <v>0</v>
      </c>
      <c r="D69" s="128">
        <v>0</v>
      </c>
      <c r="E69" s="136">
        <f t="shared" si="0"/>
        <v>0</v>
      </c>
      <c r="F69" s="136">
        <f t="shared" si="1"/>
        <v>0</v>
      </c>
      <c r="G69" s="127">
        <v>2121001</v>
      </c>
    </row>
    <row r="70" customHeight="1" spans="1:7">
      <c r="A70" s="101" t="s">
        <v>1473</v>
      </c>
      <c r="B70" s="128">
        <v>0</v>
      </c>
      <c r="C70" s="128">
        <v>0</v>
      </c>
      <c r="D70" s="128">
        <v>0</v>
      </c>
      <c r="E70" s="136">
        <f t="shared" si="0"/>
        <v>0</v>
      </c>
      <c r="F70" s="136">
        <f t="shared" si="1"/>
        <v>0</v>
      </c>
      <c r="G70" s="127">
        <v>2121002</v>
      </c>
    </row>
    <row r="71" customHeight="1" spans="1:7">
      <c r="A71" s="101" t="s">
        <v>1487</v>
      </c>
      <c r="B71" s="128">
        <v>0</v>
      </c>
      <c r="C71" s="128">
        <v>0</v>
      </c>
      <c r="D71" s="128">
        <v>0</v>
      </c>
      <c r="E71" s="136">
        <f t="shared" si="0"/>
        <v>0</v>
      </c>
      <c r="F71" s="136">
        <f t="shared" si="1"/>
        <v>0</v>
      </c>
      <c r="G71" s="127">
        <v>2121099</v>
      </c>
    </row>
    <row r="72" customHeight="1" spans="1:7">
      <c r="A72" s="101" t="s">
        <v>1488</v>
      </c>
      <c r="B72" s="128">
        <v>0</v>
      </c>
      <c r="C72" s="128">
        <v>0</v>
      </c>
      <c r="D72" s="128">
        <v>0</v>
      </c>
      <c r="E72" s="136">
        <f t="shared" si="0"/>
        <v>0</v>
      </c>
      <c r="F72" s="136">
        <f t="shared" si="1"/>
        <v>0</v>
      </c>
      <c r="G72" s="127">
        <v>21211</v>
      </c>
    </row>
    <row r="73" customHeight="1" spans="1:7">
      <c r="A73" s="101" t="s">
        <v>1489</v>
      </c>
      <c r="B73" s="128">
        <v>200</v>
      </c>
      <c r="C73" s="128">
        <v>0</v>
      </c>
      <c r="D73" s="128">
        <v>768</v>
      </c>
      <c r="E73" s="136">
        <f t="shared" si="0"/>
        <v>3.84</v>
      </c>
      <c r="F73" s="136">
        <f t="shared" si="1"/>
        <v>0</v>
      </c>
      <c r="G73" s="127">
        <v>21213</v>
      </c>
    </row>
    <row r="74" customHeight="1" spans="1:7">
      <c r="A74" s="101" t="s">
        <v>1490</v>
      </c>
      <c r="B74" s="128">
        <v>0</v>
      </c>
      <c r="C74" s="128">
        <v>0</v>
      </c>
      <c r="D74" s="128">
        <v>0</v>
      </c>
      <c r="E74" s="136">
        <f t="shared" si="0"/>
        <v>0</v>
      </c>
      <c r="F74" s="136">
        <f t="shared" si="1"/>
        <v>0</v>
      </c>
      <c r="G74" s="127">
        <v>2121301</v>
      </c>
    </row>
    <row r="75" customHeight="1" spans="1:7">
      <c r="A75" s="101" t="s">
        <v>1491</v>
      </c>
      <c r="B75" s="128">
        <v>0</v>
      </c>
      <c r="C75" s="128">
        <v>0</v>
      </c>
      <c r="D75" s="128">
        <v>0</v>
      </c>
      <c r="E75" s="136">
        <f t="shared" si="0"/>
        <v>0</v>
      </c>
      <c r="F75" s="136">
        <f t="shared" si="1"/>
        <v>0</v>
      </c>
      <c r="G75" s="127">
        <v>2121302</v>
      </c>
    </row>
    <row r="76" customHeight="1" spans="1:7">
      <c r="A76" s="101" t="s">
        <v>1492</v>
      </c>
      <c r="B76" s="128">
        <v>0</v>
      </c>
      <c r="C76" s="128">
        <v>0</v>
      </c>
      <c r="D76" s="128">
        <v>0</v>
      </c>
      <c r="E76" s="136">
        <f t="shared" si="0"/>
        <v>0</v>
      </c>
      <c r="F76" s="136">
        <f t="shared" si="1"/>
        <v>0</v>
      </c>
      <c r="G76" s="127">
        <v>2121303</v>
      </c>
    </row>
    <row r="77" customHeight="1" spans="1:7">
      <c r="A77" s="101" t="s">
        <v>1493</v>
      </c>
      <c r="B77" s="128">
        <v>0</v>
      </c>
      <c r="C77" s="128">
        <v>0</v>
      </c>
      <c r="D77" s="128">
        <v>0</v>
      </c>
      <c r="E77" s="136">
        <f t="shared" si="0"/>
        <v>0</v>
      </c>
      <c r="F77" s="136">
        <f t="shared" si="1"/>
        <v>0</v>
      </c>
      <c r="G77" s="127">
        <v>2121304</v>
      </c>
    </row>
    <row r="78" customHeight="1" spans="1:7">
      <c r="A78" s="101" t="s">
        <v>1494</v>
      </c>
      <c r="B78" s="128">
        <v>0</v>
      </c>
      <c r="C78" s="128">
        <v>0</v>
      </c>
      <c r="D78" s="128">
        <v>768</v>
      </c>
      <c r="E78" s="136">
        <f t="shared" si="0"/>
        <v>0</v>
      </c>
      <c r="F78" s="136">
        <f t="shared" si="1"/>
        <v>0</v>
      </c>
      <c r="G78" s="127">
        <v>2121399</v>
      </c>
    </row>
    <row r="79" customHeight="1" spans="1:7">
      <c r="A79" s="101" t="s">
        <v>1495</v>
      </c>
      <c r="B79" s="128">
        <v>1147</v>
      </c>
      <c r="C79" s="128">
        <v>980</v>
      </c>
      <c r="D79" s="128">
        <v>1698</v>
      </c>
      <c r="E79" s="136">
        <f t="shared" si="0"/>
        <v>1.48038360941587</v>
      </c>
      <c r="F79" s="136">
        <f t="shared" si="1"/>
        <v>1.73265306122449</v>
      </c>
      <c r="G79" s="127">
        <v>21214</v>
      </c>
    </row>
    <row r="80" customHeight="1" spans="1:7">
      <c r="A80" s="101" t="s">
        <v>1496</v>
      </c>
      <c r="B80" s="128">
        <v>1147</v>
      </c>
      <c r="C80" s="128">
        <v>980</v>
      </c>
      <c r="D80" s="128">
        <v>1698</v>
      </c>
      <c r="E80" s="136">
        <f t="shared" si="0"/>
        <v>1.48038360941587</v>
      </c>
      <c r="F80" s="136">
        <f t="shared" si="1"/>
        <v>1.73265306122449</v>
      </c>
      <c r="G80" s="127">
        <v>2121401</v>
      </c>
    </row>
    <row r="81" customHeight="1" spans="1:7">
      <c r="A81" s="101" t="s">
        <v>1497</v>
      </c>
      <c r="B81" s="128">
        <v>0</v>
      </c>
      <c r="C81" s="128">
        <v>0</v>
      </c>
      <c r="D81" s="128">
        <v>0</v>
      </c>
      <c r="E81" s="136">
        <f t="shared" si="0"/>
        <v>0</v>
      </c>
      <c r="F81" s="136">
        <f t="shared" si="1"/>
        <v>0</v>
      </c>
      <c r="G81" s="127">
        <v>2121402</v>
      </c>
    </row>
    <row r="82" customHeight="1" spans="1:7">
      <c r="A82" s="101" t="s">
        <v>1498</v>
      </c>
      <c r="B82" s="128">
        <v>0</v>
      </c>
      <c r="C82" s="128">
        <v>0</v>
      </c>
      <c r="D82" s="128">
        <v>0</v>
      </c>
      <c r="E82" s="136">
        <f t="shared" si="0"/>
        <v>0</v>
      </c>
      <c r="F82" s="136">
        <f t="shared" si="1"/>
        <v>0</v>
      </c>
      <c r="G82" s="127">
        <v>2121499</v>
      </c>
    </row>
    <row r="83" customHeight="1" spans="1:7">
      <c r="A83" s="101" t="s">
        <v>1499</v>
      </c>
      <c r="B83" s="128">
        <v>0</v>
      </c>
      <c r="C83" s="128">
        <v>0</v>
      </c>
      <c r="D83" s="128">
        <v>0</v>
      </c>
      <c r="E83" s="136">
        <f t="shared" si="0"/>
        <v>0</v>
      </c>
      <c r="F83" s="136">
        <f t="shared" si="1"/>
        <v>0</v>
      </c>
      <c r="G83" s="127">
        <v>21215</v>
      </c>
    </row>
    <row r="84" customHeight="1" spans="1:7">
      <c r="A84" s="101" t="s">
        <v>1500</v>
      </c>
      <c r="B84" s="128">
        <v>0</v>
      </c>
      <c r="C84" s="128">
        <v>0</v>
      </c>
      <c r="D84" s="128">
        <v>0</v>
      </c>
      <c r="E84" s="136">
        <f t="shared" si="0"/>
        <v>0</v>
      </c>
      <c r="F84" s="136">
        <f t="shared" si="1"/>
        <v>0</v>
      </c>
      <c r="G84" s="127">
        <v>2121501</v>
      </c>
    </row>
    <row r="85" customHeight="1" spans="1:7">
      <c r="A85" s="101" t="s">
        <v>1501</v>
      </c>
      <c r="B85" s="128">
        <v>0</v>
      </c>
      <c r="C85" s="128">
        <v>0</v>
      </c>
      <c r="D85" s="128">
        <v>0</v>
      </c>
      <c r="E85" s="136">
        <f t="shared" si="0"/>
        <v>0</v>
      </c>
      <c r="F85" s="136">
        <f t="shared" si="1"/>
        <v>0</v>
      </c>
      <c r="G85" s="127">
        <v>2121502</v>
      </c>
    </row>
    <row r="86" customHeight="1" spans="1:7">
      <c r="A86" s="101" t="s">
        <v>1502</v>
      </c>
      <c r="B86" s="128">
        <v>0</v>
      </c>
      <c r="C86" s="128">
        <v>0</v>
      </c>
      <c r="D86" s="128">
        <v>0</v>
      </c>
      <c r="E86" s="136">
        <f t="shared" si="0"/>
        <v>0</v>
      </c>
      <c r="F86" s="136">
        <f t="shared" si="1"/>
        <v>0</v>
      </c>
      <c r="G86" s="127">
        <v>2121599</v>
      </c>
    </row>
    <row r="87" customHeight="1" spans="1:7">
      <c r="A87" s="101" t="s">
        <v>1503</v>
      </c>
      <c r="B87" s="128">
        <v>0</v>
      </c>
      <c r="C87" s="128">
        <v>0</v>
      </c>
      <c r="D87" s="128">
        <v>0</v>
      </c>
      <c r="E87" s="136">
        <f t="shared" si="0"/>
        <v>0</v>
      </c>
      <c r="F87" s="136">
        <f t="shared" si="1"/>
        <v>0</v>
      </c>
      <c r="G87" s="127">
        <v>21216</v>
      </c>
    </row>
    <row r="88" customHeight="1" spans="1:7">
      <c r="A88" s="101" t="s">
        <v>1500</v>
      </c>
      <c r="B88" s="128">
        <v>0</v>
      </c>
      <c r="C88" s="128">
        <v>0</v>
      </c>
      <c r="D88" s="128">
        <v>0</v>
      </c>
      <c r="E88" s="136">
        <f t="shared" si="0"/>
        <v>0</v>
      </c>
      <c r="F88" s="136">
        <f t="shared" si="1"/>
        <v>0</v>
      </c>
      <c r="G88" s="127">
        <v>2121601</v>
      </c>
    </row>
    <row r="89" customHeight="1" spans="1:7">
      <c r="A89" s="101" t="s">
        <v>1501</v>
      </c>
      <c r="B89" s="128">
        <v>0</v>
      </c>
      <c r="C89" s="128">
        <v>0</v>
      </c>
      <c r="D89" s="128">
        <v>0</v>
      </c>
      <c r="E89" s="136">
        <f t="shared" si="0"/>
        <v>0</v>
      </c>
      <c r="F89" s="136">
        <f t="shared" si="1"/>
        <v>0</v>
      </c>
      <c r="G89" s="127">
        <v>2121602</v>
      </c>
    </row>
    <row r="90" customHeight="1" spans="1:7">
      <c r="A90" s="101" t="s">
        <v>1504</v>
      </c>
      <c r="B90" s="128">
        <v>0</v>
      </c>
      <c r="C90" s="128">
        <v>0</v>
      </c>
      <c r="D90" s="128">
        <v>0</v>
      </c>
      <c r="E90" s="136">
        <f t="shared" si="0"/>
        <v>0</v>
      </c>
      <c r="F90" s="136">
        <f t="shared" si="1"/>
        <v>0</v>
      </c>
      <c r="G90" s="127">
        <v>2121699</v>
      </c>
    </row>
    <row r="91" customHeight="1" spans="1:7">
      <c r="A91" s="101" t="s">
        <v>1505</v>
      </c>
      <c r="B91" s="128">
        <v>0</v>
      </c>
      <c r="C91" s="128">
        <v>0</v>
      </c>
      <c r="D91" s="128">
        <v>0</v>
      </c>
      <c r="E91" s="136">
        <f t="shared" si="0"/>
        <v>0</v>
      </c>
      <c r="F91" s="136">
        <f t="shared" si="1"/>
        <v>0</v>
      </c>
      <c r="G91" s="127">
        <v>21217</v>
      </c>
    </row>
    <row r="92" customHeight="1" spans="1:7">
      <c r="A92" s="101" t="s">
        <v>1506</v>
      </c>
      <c r="B92" s="128">
        <v>0</v>
      </c>
      <c r="C92" s="128">
        <v>0</v>
      </c>
      <c r="D92" s="128">
        <v>0</v>
      </c>
      <c r="E92" s="136">
        <f t="shared" si="0"/>
        <v>0</v>
      </c>
      <c r="F92" s="136">
        <f t="shared" si="1"/>
        <v>0</v>
      </c>
      <c r="G92" s="127">
        <v>2121701</v>
      </c>
    </row>
    <row r="93" customHeight="1" spans="1:7">
      <c r="A93" s="101" t="s">
        <v>1507</v>
      </c>
      <c r="B93" s="128">
        <v>0</v>
      </c>
      <c r="C93" s="128">
        <v>0</v>
      </c>
      <c r="D93" s="128">
        <v>0</v>
      </c>
      <c r="E93" s="136">
        <f t="shared" si="0"/>
        <v>0</v>
      </c>
      <c r="F93" s="136">
        <f t="shared" si="1"/>
        <v>0</v>
      </c>
      <c r="G93" s="127">
        <v>2121702</v>
      </c>
    </row>
    <row r="94" customHeight="1" spans="1:7">
      <c r="A94" s="101" t="s">
        <v>1508</v>
      </c>
      <c r="B94" s="128">
        <v>0</v>
      </c>
      <c r="C94" s="128">
        <v>0</v>
      </c>
      <c r="D94" s="128">
        <v>0</v>
      </c>
      <c r="E94" s="136">
        <f t="shared" si="0"/>
        <v>0</v>
      </c>
      <c r="F94" s="136">
        <f t="shared" si="1"/>
        <v>0</v>
      </c>
      <c r="G94" s="127">
        <v>2121703</v>
      </c>
    </row>
    <row r="95" customHeight="1" spans="1:7">
      <c r="A95" s="101" t="s">
        <v>1509</v>
      </c>
      <c r="B95" s="128">
        <v>0</v>
      </c>
      <c r="C95" s="128">
        <v>0</v>
      </c>
      <c r="D95" s="128">
        <v>0</v>
      </c>
      <c r="E95" s="136">
        <f t="shared" si="0"/>
        <v>0</v>
      </c>
      <c r="F95" s="136">
        <f t="shared" si="1"/>
        <v>0</v>
      </c>
      <c r="G95" s="127">
        <v>2121704</v>
      </c>
    </row>
    <row r="96" customHeight="1" spans="1:7">
      <c r="A96" s="101" t="s">
        <v>1510</v>
      </c>
      <c r="B96" s="128">
        <v>0</v>
      </c>
      <c r="C96" s="128">
        <v>0</v>
      </c>
      <c r="D96" s="128">
        <v>0</v>
      </c>
      <c r="E96" s="136">
        <f t="shared" si="0"/>
        <v>0</v>
      </c>
      <c r="F96" s="136">
        <f t="shared" si="1"/>
        <v>0</v>
      </c>
      <c r="G96" s="127">
        <v>2121799</v>
      </c>
    </row>
    <row r="97" customHeight="1" spans="1:7">
      <c r="A97" s="101" t="s">
        <v>1511</v>
      </c>
      <c r="B97" s="128">
        <v>0</v>
      </c>
      <c r="C97" s="128">
        <v>0</v>
      </c>
      <c r="D97" s="128">
        <v>0</v>
      </c>
      <c r="E97" s="136">
        <f t="shared" si="0"/>
        <v>0</v>
      </c>
      <c r="F97" s="136">
        <f t="shared" si="1"/>
        <v>0</v>
      </c>
      <c r="G97" s="127">
        <v>21218</v>
      </c>
    </row>
    <row r="98" customHeight="1" spans="1:7">
      <c r="A98" s="101" t="s">
        <v>1512</v>
      </c>
      <c r="B98" s="128">
        <v>0</v>
      </c>
      <c r="C98" s="128">
        <v>0</v>
      </c>
      <c r="D98" s="128">
        <v>0</v>
      </c>
      <c r="E98" s="136">
        <f t="shared" si="0"/>
        <v>0</v>
      </c>
      <c r="F98" s="136">
        <f t="shared" si="1"/>
        <v>0</v>
      </c>
      <c r="G98" s="127">
        <v>2121801</v>
      </c>
    </row>
    <row r="99" customHeight="1" spans="1:7">
      <c r="A99" s="101" t="s">
        <v>1513</v>
      </c>
      <c r="B99" s="128">
        <v>0</v>
      </c>
      <c r="C99" s="128">
        <v>0</v>
      </c>
      <c r="D99" s="128">
        <v>0</v>
      </c>
      <c r="E99" s="136">
        <f t="shared" si="0"/>
        <v>0</v>
      </c>
      <c r="F99" s="136">
        <f t="shared" si="1"/>
        <v>0</v>
      </c>
      <c r="G99" s="127">
        <v>2121899</v>
      </c>
    </row>
    <row r="100" customHeight="1" spans="1:7">
      <c r="A100" s="101" t="s">
        <v>1514</v>
      </c>
      <c r="B100" s="128">
        <v>0</v>
      </c>
      <c r="C100" s="128">
        <v>0</v>
      </c>
      <c r="D100" s="128">
        <v>0</v>
      </c>
      <c r="E100" s="136">
        <f t="shared" si="0"/>
        <v>0</v>
      </c>
      <c r="F100" s="136">
        <f t="shared" si="1"/>
        <v>0</v>
      </c>
      <c r="G100" s="127">
        <v>21219</v>
      </c>
    </row>
    <row r="101" customHeight="1" spans="1:7">
      <c r="A101" s="101" t="s">
        <v>1500</v>
      </c>
      <c r="B101" s="128">
        <v>0</v>
      </c>
      <c r="C101" s="128">
        <v>0</v>
      </c>
      <c r="D101" s="128">
        <v>0</v>
      </c>
      <c r="E101" s="136">
        <f t="shared" si="0"/>
        <v>0</v>
      </c>
      <c r="F101" s="136">
        <f t="shared" si="1"/>
        <v>0</v>
      </c>
      <c r="G101" s="127">
        <v>2121901</v>
      </c>
    </row>
    <row r="102" customHeight="1" spans="1:7">
      <c r="A102" s="101" t="s">
        <v>1501</v>
      </c>
      <c r="B102" s="128">
        <v>0</v>
      </c>
      <c r="C102" s="128">
        <v>0</v>
      </c>
      <c r="D102" s="128">
        <v>0</v>
      </c>
      <c r="E102" s="136">
        <f t="shared" si="0"/>
        <v>0</v>
      </c>
      <c r="F102" s="136">
        <f t="shared" si="1"/>
        <v>0</v>
      </c>
      <c r="G102" s="127">
        <v>2121902</v>
      </c>
    </row>
    <row r="103" customHeight="1" spans="1:7">
      <c r="A103" s="101" t="s">
        <v>1515</v>
      </c>
      <c r="B103" s="128">
        <v>0</v>
      </c>
      <c r="C103" s="128">
        <v>0</v>
      </c>
      <c r="D103" s="128">
        <v>0</v>
      </c>
      <c r="E103" s="136">
        <f t="shared" si="0"/>
        <v>0</v>
      </c>
      <c r="F103" s="136">
        <f t="shared" si="1"/>
        <v>0</v>
      </c>
      <c r="G103" s="127">
        <v>2121903</v>
      </c>
    </row>
    <row r="104" customHeight="1" spans="1:7">
      <c r="A104" s="101" t="s">
        <v>1516</v>
      </c>
      <c r="B104" s="128">
        <v>0</v>
      </c>
      <c r="C104" s="128">
        <v>0</v>
      </c>
      <c r="D104" s="128">
        <v>0</v>
      </c>
      <c r="E104" s="136">
        <f t="shared" si="0"/>
        <v>0</v>
      </c>
      <c r="F104" s="136">
        <f t="shared" si="1"/>
        <v>0</v>
      </c>
      <c r="G104" s="127">
        <v>2121904</v>
      </c>
    </row>
    <row r="105" customHeight="1" spans="1:7">
      <c r="A105" s="101" t="s">
        <v>1517</v>
      </c>
      <c r="B105" s="128">
        <v>0</v>
      </c>
      <c r="C105" s="128">
        <v>0</v>
      </c>
      <c r="D105" s="128">
        <v>0</v>
      </c>
      <c r="E105" s="136">
        <f t="shared" si="0"/>
        <v>0</v>
      </c>
      <c r="F105" s="136">
        <f t="shared" si="1"/>
        <v>0</v>
      </c>
      <c r="G105" s="127">
        <v>2121905</v>
      </c>
    </row>
    <row r="106" customHeight="1" spans="1:7">
      <c r="A106" s="101" t="s">
        <v>1518</v>
      </c>
      <c r="B106" s="128">
        <v>0</v>
      </c>
      <c r="C106" s="128">
        <v>0</v>
      </c>
      <c r="D106" s="128">
        <v>0</v>
      </c>
      <c r="E106" s="136">
        <f t="shared" si="0"/>
        <v>0</v>
      </c>
      <c r="F106" s="136">
        <f t="shared" si="1"/>
        <v>0</v>
      </c>
      <c r="G106" s="127">
        <v>2121906</v>
      </c>
    </row>
    <row r="107" customHeight="1" spans="1:7">
      <c r="A107" s="101" t="s">
        <v>1519</v>
      </c>
      <c r="B107" s="128">
        <v>0</v>
      </c>
      <c r="C107" s="128">
        <v>0</v>
      </c>
      <c r="D107" s="128">
        <v>0</v>
      </c>
      <c r="E107" s="136">
        <f t="shared" si="0"/>
        <v>0</v>
      </c>
      <c r="F107" s="136">
        <f t="shared" si="1"/>
        <v>0</v>
      </c>
      <c r="G107" s="127">
        <v>2121907</v>
      </c>
    </row>
    <row r="108" customHeight="1" spans="1:7">
      <c r="A108" s="101" t="s">
        <v>1520</v>
      </c>
      <c r="B108" s="128">
        <v>0</v>
      </c>
      <c r="C108" s="128">
        <v>0</v>
      </c>
      <c r="D108" s="128">
        <v>0</v>
      </c>
      <c r="E108" s="136">
        <f t="shared" si="0"/>
        <v>0</v>
      </c>
      <c r="F108" s="136">
        <f t="shared" si="1"/>
        <v>0</v>
      </c>
      <c r="G108" s="127">
        <v>2121999</v>
      </c>
    </row>
    <row r="109" customHeight="1" spans="1:7">
      <c r="A109" s="101" t="s">
        <v>171</v>
      </c>
      <c r="B109" s="128">
        <v>3745</v>
      </c>
      <c r="C109" s="128">
        <v>568</v>
      </c>
      <c r="D109" s="128">
        <v>1124</v>
      </c>
      <c r="E109" s="136">
        <f t="shared" si="0"/>
        <v>0.300133511348465</v>
      </c>
      <c r="F109" s="136">
        <f t="shared" si="1"/>
        <v>1.97887323943662</v>
      </c>
      <c r="G109" s="127">
        <v>213</v>
      </c>
    </row>
    <row r="110" customHeight="1" spans="1:7">
      <c r="A110" s="101" t="s">
        <v>1521</v>
      </c>
      <c r="B110" s="128">
        <v>3745</v>
      </c>
      <c r="C110" s="128">
        <v>568</v>
      </c>
      <c r="D110" s="128">
        <v>1124</v>
      </c>
      <c r="E110" s="136">
        <f t="shared" si="0"/>
        <v>0.300133511348465</v>
      </c>
      <c r="F110" s="136">
        <f t="shared" si="1"/>
        <v>1.97887323943662</v>
      </c>
      <c r="G110" s="127">
        <v>21366</v>
      </c>
    </row>
    <row r="111" customHeight="1" spans="1:7">
      <c r="A111" s="101" t="s">
        <v>1455</v>
      </c>
      <c r="B111" s="128">
        <v>2145</v>
      </c>
      <c r="C111" s="128">
        <v>222</v>
      </c>
      <c r="D111" s="128">
        <v>545</v>
      </c>
      <c r="E111" s="136">
        <f t="shared" si="0"/>
        <v>0.254079254079254</v>
      </c>
      <c r="F111" s="136">
        <f t="shared" si="1"/>
        <v>2.45495495495495</v>
      </c>
      <c r="G111" s="127">
        <v>2136601</v>
      </c>
    </row>
    <row r="112" customHeight="1" spans="1:7">
      <c r="A112" s="101" t="s">
        <v>1522</v>
      </c>
      <c r="B112" s="128"/>
      <c r="C112" s="128">
        <v>0</v>
      </c>
      <c r="D112" s="128">
        <v>0</v>
      </c>
      <c r="E112" s="136">
        <f t="shared" si="0"/>
        <v>0</v>
      </c>
      <c r="F112" s="136">
        <f t="shared" si="1"/>
        <v>0</v>
      </c>
      <c r="G112" s="127">
        <v>2136602</v>
      </c>
    </row>
    <row r="113" customHeight="1" spans="1:7">
      <c r="A113" s="101" t="s">
        <v>1523</v>
      </c>
      <c r="B113" s="128"/>
      <c r="C113" s="128">
        <v>0</v>
      </c>
      <c r="D113" s="128">
        <v>0</v>
      </c>
      <c r="E113" s="136">
        <f t="shared" si="0"/>
        <v>0</v>
      </c>
      <c r="F113" s="136">
        <f t="shared" si="1"/>
        <v>0</v>
      </c>
      <c r="G113" s="127">
        <v>2136603</v>
      </c>
    </row>
    <row r="114" customHeight="1" spans="1:7">
      <c r="A114" s="101" t="s">
        <v>1524</v>
      </c>
      <c r="B114" s="128">
        <v>1600</v>
      </c>
      <c r="C114" s="128">
        <v>346</v>
      </c>
      <c r="D114" s="128">
        <v>579</v>
      </c>
      <c r="E114" s="136">
        <f t="shared" si="0"/>
        <v>0.361875</v>
      </c>
      <c r="F114" s="136">
        <f t="shared" si="1"/>
        <v>1.67341040462428</v>
      </c>
      <c r="G114" s="127">
        <v>2136699</v>
      </c>
    </row>
    <row r="115" customHeight="1" spans="1:7">
      <c r="A115" s="101" t="s">
        <v>1525</v>
      </c>
      <c r="B115" s="128">
        <v>0</v>
      </c>
      <c r="C115" s="128">
        <v>0</v>
      </c>
      <c r="D115" s="128">
        <v>0</v>
      </c>
      <c r="E115" s="136">
        <f t="shared" si="0"/>
        <v>0</v>
      </c>
      <c r="F115" s="136">
        <f t="shared" si="1"/>
        <v>0</v>
      </c>
      <c r="G115" s="127">
        <v>21367</v>
      </c>
    </row>
    <row r="116" customHeight="1" spans="1:7">
      <c r="A116" s="101" t="s">
        <v>1455</v>
      </c>
      <c r="B116" s="128">
        <v>0</v>
      </c>
      <c r="C116" s="128">
        <v>0</v>
      </c>
      <c r="D116" s="128">
        <v>0</v>
      </c>
      <c r="E116" s="136">
        <f t="shared" si="0"/>
        <v>0</v>
      </c>
      <c r="F116" s="136">
        <f t="shared" si="1"/>
        <v>0</v>
      </c>
      <c r="G116" s="127">
        <v>2136701</v>
      </c>
    </row>
    <row r="117" customHeight="1" spans="1:7">
      <c r="A117" s="101" t="s">
        <v>1522</v>
      </c>
      <c r="B117" s="128">
        <v>0</v>
      </c>
      <c r="C117" s="128">
        <v>0</v>
      </c>
      <c r="D117" s="128">
        <v>0</v>
      </c>
      <c r="E117" s="136">
        <f t="shared" si="0"/>
        <v>0</v>
      </c>
      <c r="F117" s="136">
        <f t="shared" si="1"/>
        <v>0</v>
      </c>
      <c r="G117" s="127">
        <v>2136702</v>
      </c>
    </row>
    <row r="118" customHeight="1" spans="1:7">
      <c r="A118" s="101" t="s">
        <v>1526</v>
      </c>
      <c r="B118" s="128">
        <v>0</v>
      </c>
      <c r="C118" s="128">
        <v>0</v>
      </c>
      <c r="D118" s="128">
        <v>0</v>
      </c>
      <c r="E118" s="136">
        <f t="shared" si="0"/>
        <v>0</v>
      </c>
      <c r="F118" s="136">
        <f t="shared" si="1"/>
        <v>0</v>
      </c>
      <c r="G118" s="127">
        <v>2136703</v>
      </c>
    </row>
    <row r="119" customHeight="1" spans="1:7">
      <c r="A119" s="101" t="s">
        <v>1527</v>
      </c>
      <c r="B119" s="128">
        <v>0</v>
      </c>
      <c r="C119" s="128">
        <v>0</v>
      </c>
      <c r="D119" s="128">
        <v>0</v>
      </c>
      <c r="E119" s="136">
        <f t="shared" si="0"/>
        <v>0</v>
      </c>
      <c r="F119" s="136">
        <f t="shared" si="1"/>
        <v>0</v>
      </c>
      <c r="G119" s="127">
        <v>2136799</v>
      </c>
    </row>
    <row r="120" customHeight="1" spans="1:7">
      <c r="A120" s="101" t="s">
        <v>1528</v>
      </c>
      <c r="B120" s="128">
        <v>0</v>
      </c>
      <c r="C120" s="128">
        <v>0</v>
      </c>
      <c r="D120" s="128">
        <v>0</v>
      </c>
      <c r="E120" s="136">
        <f t="shared" si="0"/>
        <v>0</v>
      </c>
      <c r="F120" s="136">
        <f t="shared" si="1"/>
        <v>0</v>
      </c>
      <c r="G120" s="127">
        <v>21369</v>
      </c>
    </row>
    <row r="121" customHeight="1" spans="1:7">
      <c r="A121" s="101" t="s">
        <v>808</v>
      </c>
      <c r="B121" s="128">
        <v>0</v>
      </c>
      <c r="C121" s="128">
        <v>0</v>
      </c>
      <c r="D121" s="128">
        <v>0</v>
      </c>
      <c r="E121" s="136">
        <f t="shared" si="0"/>
        <v>0</v>
      </c>
      <c r="F121" s="136">
        <f t="shared" si="1"/>
        <v>0</v>
      </c>
      <c r="G121" s="127">
        <v>2136901</v>
      </c>
    </row>
    <row r="122" customHeight="1" spans="1:7">
      <c r="A122" s="101" t="s">
        <v>1529</v>
      </c>
      <c r="B122" s="128">
        <v>0</v>
      </c>
      <c r="C122" s="128">
        <v>0</v>
      </c>
      <c r="D122" s="128">
        <v>0</v>
      </c>
      <c r="E122" s="136">
        <f t="shared" si="0"/>
        <v>0</v>
      </c>
      <c r="F122" s="136">
        <f t="shared" si="1"/>
        <v>0</v>
      </c>
      <c r="G122" s="127">
        <v>2136902</v>
      </c>
    </row>
    <row r="123" customHeight="1" spans="1:7">
      <c r="A123" s="101" t="s">
        <v>1530</v>
      </c>
      <c r="B123" s="128">
        <v>0</v>
      </c>
      <c r="C123" s="128">
        <v>0</v>
      </c>
      <c r="D123" s="128">
        <v>0</v>
      </c>
      <c r="E123" s="136">
        <f t="shared" si="0"/>
        <v>0</v>
      </c>
      <c r="F123" s="136">
        <f t="shared" si="1"/>
        <v>0</v>
      </c>
      <c r="G123" s="127">
        <v>2136903</v>
      </c>
    </row>
    <row r="124" customHeight="1" spans="1:7">
      <c r="A124" s="101" t="s">
        <v>1531</v>
      </c>
      <c r="B124" s="128">
        <v>0</v>
      </c>
      <c r="C124" s="128">
        <v>0</v>
      </c>
      <c r="D124" s="128">
        <v>0</v>
      </c>
      <c r="E124" s="136">
        <f t="shared" si="0"/>
        <v>0</v>
      </c>
      <c r="F124" s="136">
        <f t="shared" si="1"/>
        <v>0</v>
      </c>
      <c r="G124" s="127">
        <v>2136999</v>
      </c>
    </row>
    <row r="125" customHeight="1" spans="1:7">
      <c r="A125" s="101" t="s">
        <v>1532</v>
      </c>
      <c r="B125" s="128">
        <v>0</v>
      </c>
      <c r="C125" s="128">
        <v>0</v>
      </c>
      <c r="D125" s="128">
        <v>0</v>
      </c>
      <c r="E125" s="136">
        <f t="shared" si="0"/>
        <v>0</v>
      </c>
      <c r="F125" s="136">
        <f t="shared" si="1"/>
        <v>0</v>
      </c>
      <c r="G125" s="127">
        <v>21370</v>
      </c>
    </row>
    <row r="126" customHeight="1" spans="1:7">
      <c r="A126" s="101" t="s">
        <v>1533</v>
      </c>
      <c r="B126" s="128">
        <v>0</v>
      </c>
      <c r="C126" s="128">
        <v>0</v>
      </c>
      <c r="D126" s="128">
        <v>0</v>
      </c>
      <c r="E126" s="136">
        <f t="shared" si="0"/>
        <v>0</v>
      </c>
      <c r="F126" s="136">
        <f t="shared" si="1"/>
        <v>0</v>
      </c>
      <c r="G126" s="127">
        <v>2137001</v>
      </c>
    </row>
    <row r="127" customHeight="1" spans="1:7">
      <c r="A127" s="101" t="s">
        <v>1534</v>
      </c>
      <c r="B127" s="128">
        <v>0</v>
      </c>
      <c r="C127" s="128">
        <v>0</v>
      </c>
      <c r="D127" s="128">
        <v>0</v>
      </c>
      <c r="E127" s="136">
        <f t="shared" si="0"/>
        <v>0</v>
      </c>
      <c r="F127" s="136">
        <f t="shared" si="1"/>
        <v>0</v>
      </c>
      <c r="G127" s="127">
        <v>2137099</v>
      </c>
    </row>
    <row r="128" customHeight="1" spans="1:7">
      <c r="A128" s="101" t="s">
        <v>1535</v>
      </c>
      <c r="B128" s="128">
        <v>0</v>
      </c>
      <c r="C128" s="128">
        <v>0</v>
      </c>
      <c r="D128" s="128">
        <v>0</v>
      </c>
      <c r="E128" s="136">
        <f t="shared" si="0"/>
        <v>0</v>
      </c>
      <c r="F128" s="136">
        <f t="shared" si="1"/>
        <v>0</v>
      </c>
      <c r="G128" s="127">
        <v>21371</v>
      </c>
    </row>
    <row r="129" customHeight="1" spans="1:7">
      <c r="A129" s="101" t="s">
        <v>1536</v>
      </c>
      <c r="B129" s="128">
        <v>0</v>
      </c>
      <c r="C129" s="128">
        <v>0</v>
      </c>
      <c r="D129" s="128">
        <v>0</v>
      </c>
      <c r="E129" s="136">
        <f t="shared" si="0"/>
        <v>0</v>
      </c>
      <c r="F129" s="136">
        <f t="shared" si="1"/>
        <v>0</v>
      </c>
      <c r="G129" s="127">
        <v>2137101</v>
      </c>
    </row>
    <row r="130" customHeight="1" spans="1:7">
      <c r="A130" s="101" t="s">
        <v>1537</v>
      </c>
      <c r="B130" s="128">
        <v>0</v>
      </c>
      <c r="C130" s="128">
        <v>0</v>
      </c>
      <c r="D130" s="128">
        <v>0</v>
      </c>
      <c r="E130" s="136">
        <f t="shared" si="0"/>
        <v>0</v>
      </c>
      <c r="F130" s="136">
        <f t="shared" si="1"/>
        <v>0</v>
      </c>
      <c r="G130" s="127">
        <v>2137102</v>
      </c>
    </row>
    <row r="131" customHeight="1" spans="1:7">
      <c r="A131" s="101" t="s">
        <v>1538</v>
      </c>
      <c r="B131" s="128">
        <v>0</v>
      </c>
      <c r="C131" s="128">
        <v>0</v>
      </c>
      <c r="D131" s="128">
        <v>0</v>
      </c>
      <c r="E131" s="136">
        <f t="shared" si="0"/>
        <v>0</v>
      </c>
      <c r="F131" s="136">
        <f t="shared" si="1"/>
        <v>0</v>
      </c>
      <c r="G131" s="127">
        <v>2137103</v>
      </c>
    </row>
    <row r="132" customHeight="1" spans="1:7">
      <c r="A132" s="101" t="s">
        <v>1539</v>
      </c>
      <c r="B132" s="128">
        <v>0</v>
      </c>
      <c r="C132" s="128">
        <v>0</v>
      </c>
      <c r="D132" s="128">
        <v>0</v>
      </c>
      <c r="E132" s="136">
        <f t="shared" si="0"/>
        <v>0</v>
      </c>
      <c r="F132" s="136">
        <f t="shared" si="1"/>
        <v>0</v>
      </c>
      <c r="G132" s="127">
        <v>2137199</v>
      </c>
    </row>
    <row r="133" customHeight="1" spans="1:7">
      <c r="A133" s="101" t="s">
        <v>172</v>
      </c>
      <c r="B133" s="128">
        <v>0</v>
      </c>
      <c r="C133" s="128">
        <v>0</v>
      </c>
      <c r="D133" s="128">
        <v>0</v>
      </c>
      <c r="E133" s="136">
        <f t="shared" si="0"/>
        <v>0</v>
      </c>
      <c r="F133" s="136">
        <f t="shared" si="1"/>
        <v>0</v>
      </c>
      <c r="G133" s="127">
        <v>214</v>
      </c>
    </row>
    <row r="134" customHeight="1" spans="1:7">
      <c r="A134" s="101" t="s">
        <v>1540</v>
      </c>
      <c r="B134" s="128">
        <v>0</v>
      </c>
      <c r="C134" s="128">
        <v>0</v>
      </c>
      <c r="D134" s="128">
        <v>0</v>
      </c>
      <c r="E134" s="136">
        <f t="shared" si="0"/>
        <v>0</v>
      </c>
      <c r="F134" s="136">
        <f t="shared" si="1"/>
        <v>0</v>
      </c>
      <c r="G134" s="127">
        <v>21460</v>
      </c>
    </row>
    <row r="135" customHeight="1" spans="1:7">
      <c r="A135" s="101" t="s">
        <v>839</v>
      </c>
      <c r="B135" s="128">
        <v>0</v>
      </c>
      <c r="C135" s="128">
        <v>0</v>
      </c>
      <c r="D135" s="128">
        <v>0</v>
      </c>
      <c r="E135" s="136">
        <f t="shared" si="0"/>
        <v>0</v>
      </c>
      <c r="F135" s="136">
        <f t="shared" si="1"/>
        <v>0</v>
      </c>
      <c r="G135" s="127">
        <v>2146001</v>
      </c>
    </row>
    <row r="136" customHeight="1" spans="1:7">
      <c r="A136" s="101" t="s">
        <v>840</v>
      </c>
      <c r="B136" s="128">
        <v>0</v>
      </c>
      <c r="C136" s="128">
        <v>0</v>
      </c>
      <c r="D136" s="128">
        <v>0</v>
      </c>
      <c r="E136" s="136">
        <f t="shared" si="0"/>
        <v>0</v>
      </c>
      <c r="F136" s="136">
        <f t="shared" si="1"/>
        <v>0</v>
      </c>
      <c r="G136" s="127">
        <v>2146002</v>
      </c>
    </row>
    <row r="137" customHeight="1" spans="1:7">
      <c r="A137" s="101" t="s">
        <v>1541</v>
      </c>
      <c r="B137" s="128">
        <v>0</v>
      </c>
      <c r="C137" s="128">
        <v>0</v>
      </c>
      <c r="D137" s="128">
        <v>0</v>
      </c>
      <c r="E137" s="136">
        <f t="shared" si="0"/>
        <v>0</v>
      </c>
      <c r="F137" s="136">
        <f t="shared" si="1"/>
        <v>0</v>
      </c>
      <c r="G137" s="127">
        <v>2146003</v>
      </c>
    </row>
    <row r="138" customHeight="1" spans="1:7">
      <c r="A138" s="101" t="s">
        <v>1542</v>
      </c>
      <c r="B138" s="128">
        <v>0</v>
      </c>
      <c r="C138" s="128">
        <v>0</v>
      </c>
      <c r="D138" s="128">
        <v>0</v>
      </c>
      <c r="E138" s="136">
        <f t="shared" si="0"/>
        <v>0</v>
      </c>
      <c r="F138" s="136">
        <f t="shared" si="1"/>
        <v>0</v>
      </c>
      <c r="G138" s="127">
        <v>2146099</v>
      </c>
    </row>
    <row r="139" customHeight="1" spans="1:7">
      <c r="A139" s="101" t="s">
        <v>1543</v>
      </c>
      <c r="B139" s="128">
        <v>0</v>
      </c>
      <c r="C139" s="128">
        <v>0</v>
      </c>
      <c r="D139" s="128">
        <v>0</v>
      </c>
      <c r="E139" s="136">
        <f t="shared" si="0"/>
        <v>0</v>
      </c>
      <c r="F139" s="136">
        <f t="shared" si="1"/>
        <v>0</v>
      </c>
      <c r="G139" s="127">
        <v>21462</v>
      </c>
    </row>
    <row r="140" customHeight="1" spans="1:7">
      <c r="A140" s="101" t="s">
        <v>1541</v>
      </c>
      <c r="B140" s="128">
        <v>0</v>
      </c>
      <c r="C140" s="128">
        <v>0</v>
      </c>
      <c r="D140" s="128">
        <v>0</v>
      </c>
      <c r="E140" s="136">
        <f t="shared" si="0"/>
        <v>0</v>
      </c>
      <c r="F140" s="136">
        <f t="shared" si="1"/>
        <v>0</v>
      </c>
      <c r="G140" s="127">
        <v>2146201</v>
      </c>
    </row>
    <row r="141" customHeight="1" spans="1:7">
      <c r="A141" s="101" t="s">
        <v>1544</v>
      </c>
      <c r="B141" s="128">
        <v>0</v>
      </c>
      <c r="C141" s="128">
        <v>0</v>
      </c>
      <c r="D141" s="128">
        <v>0</v>
      </c>
      <c r="E141" s="136">
        <f t="shared" si="0"/>
        <v>0</v>
      </c>
      <c r="F141" s="136">
        <f t="shared" si="1"/>
        <v>0</v>
      </c>
      <c r="G141" s="127">
        <v>2146202</v>
      </c>
    </row>
    <row r="142" customHeight="1" spans="1:7">
      <c r="A142" s="101" t="s">
        <v>1545</v>
      </c>
      <c r="B142" s="128">
        <v>0</v>
      </c>
      <c r="C142" s="128">
        <v>0</v>
      </c>
      <c r="D142" s="128">
        <v>0</v>
      </c>
      <c r="E142" s="136">
        <f t="shared" si="0"/>
        <v>0</v>
      </c>
      <c r="F142" s="136">
        <f t="shared" si="1"/>
        <v>0</v>
      </c>
      <c r="G142" s="127">
        <v>2146203</v>
      </c>
    </row>
    <row r="143" customHeight="1" spans="1:7">
      <c r="A143" s="101" t="s">
        <v>1546</v>
      </c>
      <c r="B143" s="128">
        <v>0</v>
      </c>
      <c r="C143" s="128">
        <v>0</v>
      </c>
      <c r="D143" s="128">
        <v>0</v>
      </c>
      <c r="E143" s="136">
        <f t="shared" si="0"/>
        <v>0</v>
      </c>
      <c r="F143" s="136">
        <f t="shared" si="1"/>
        <v>0</v>
      </c>
      <c r="G143" s="127">
        <v>2146299</v>
      </c>
    </row>
    <row r="144" customHeight="1" spans="1:7">
      <c r="A144" s="101" t="s">
        <v>1547</v>
      </c>
      <c r="B144" s="128">
        <v>0</v>
      </c>
      <c r="C144" s="128">
        <v>0</v>
      </c>
      <c r="D144" s="128">
        <v>0</v>
      </c>
      <c r="E144" s="136">
        <f t="shared" si="0"/>
        <v>0</v>
      </c>
      <c r="F144" s="136">
        <f t="shared" si="1"/>
        <v>0</v>
      </c>
      <c r="G144" s="127">
        <v>21464</v>
      </c>
    </row>
    <row r="145" customHeight="1" spans="1:7">
      <c r="A145" s="101" t="s">
        <v>1548</v>
      </c>
      <c r="B145" s="128">
        <v>0</v>
      </c>
      <c r="C145" s="128">
        <v>0</v>
      </c>
      <c r="D145" s="128">
        <v>0</v>
      </c>
      <c r="E145" s="136">
        <f t="shared" si="0"/>
        <v>0</v>
      </c>
      <c r="F145" s="136">
        <f t="shared" si="1"/>
        <v>0</v>
      </c>
      <c r="G145" s="127">
        <v>2146401</v>
      </c>
    </row>
    <row r="146" customHeight="1" spans="1:7">
      <c r="A146" s="101" t="s">
        <v>1549</v>
      </c>
      <c r="B146" s="128">
        <v>0</v>
      </c>
      <c r="C146" s="128">
        <v>0</v>
      </c>
      <c r="D146" s="128">
        <v>0</v>
      </c>
      <c r="E146" s="136">
        <f t="shared" si="0"/>
        <v>0</v>
      </c>
      <c r="F146" s="136">
        <f t="shared" si="1"/>
        <v>0</v>
      </c>
      <c r="G146" s="127">
        <v>2146402</v>
      </c>
    </row>
    <row r="147" customHeight="1" spans="1:7">
      <c r="A147" s="101" t="s">
        <v>1550</v>
      </c>
      <c r="B147" s="128">
        <v>0</v>
      </c>
      <c r="C147" s="128">
        <v>0</v>
      </c>
      <c r="D147" s="128">
        <v>0</v>
      </c>
      <c r="E147" s="136">
        <f t="shared" si="0"/>
        <v>0</v>
      </c>
      <c r="F147" s="136">
        <f t="shared" si="1"/>
        <v>0</v>
      </c>
      <c r="G147" s="127">
        <v>2146403</v>
      </c>
    </row>
    <row r="148" customHeight="1" spans="1:7">
      <c r="A148" s="101" t="s">
        <v>1551</v>
      </c>
      <c r="B148" s="128">
        <v>0</v>
      </c>
      <c r="C148" s="128">
        <v>0</v>
      </c>
      <c r="D148" s="128">
        <v>0</v>
      </c>
      <c r="E148" s="136">
        <f t="shared" si="0"/>
        <v>0</v>
      </c>
      <c r="F148" s="136">
        <f t="shared" si="1"/>
        <v>0</v>
      </c>
      <c r="G148" s="127">
        <v>2146404</v>
      </c>
    </row>
    <row r="149" customHeight="1" spans="1:7">
      <c r="A149" s="101" t="s">
        <v>1552</v>
      </c>
      <c r="B149" s="128">
        <v>0</v>
      </c>
      <c r="C149" s="128">
        <v>0</v>
      </c>
      <c r="D149" s="128">
        <v>0</v>
      </c>
      <c r="E149" s="136">
        <f t="shared" si="0"/>
        <v>0</v>
      </c>
      <c r="F149" s="136">
        <f t="shared" si="1"/>
        <v>0</v>
      </c>
      <c r="G149" s="127">
        <v>2146405</v>
      </c>
    </row>
    <row r="150" customHeight="1" spans="1:7">
      <c r="A150" s="101" t="s">
        <v>1553</v>
      </c>
      <c r="B150" s="128">
        <v>0</v>
      </c>
      <c r="C150" s="128">
        <v>0</v>
      </c>
      <c r="D150" s="128">
        <v>0</v>
      </c>
      <c r="E150" s="136">
        <f t="shared" si="0"/>
        <v>0</v>
      </c>
      <c r="F150" s="136">
        <f t="shared" si="1"/>
        <v>0</v>
      </c>
      <c r="G150" s="127">
        <v>2146406</v>
      </c>
    </row>
    <row r="151" customHeight="1" spans="1:7">
      <c r="A151" s="101" t="s">
        <v>1554</v>
      </c>
      <c r="B151" s="128">
        <v>0</v>
      </c>
      <c r="C151" s="128">
        <v>0</v>
      </c>
      <c r="D151" s="128">
        <v>0</v>
      </c>
      <c r="E151" s="136">
        <f t="shared" si="0"/>
        <v>0</v>
      </c>
      <c r="F151" s="136">
        <f t="shared" si="1"/>
        <v>0</v>
      </c>
      <c r="G151" s="127">
        <v>2146407</v>
      </c>
    </row>
    <row r="152" customHeight="1" spans="1:7">
      <c r="A152" s="101" t="s">
        <v>1555</v>
      </c>
      <c r="B152" s="128">
        <v>0</v>
      </c>
      <c r="C152" s="128">
        <v>0</v>
      </c>
      <c r="D152" s="128">
        <v>0</v>
      </c>
      <c r="E152" s="136">
        <f t="shared" si="0"/>
        <v>0</v>
      </c>
      <c r="F152" s="136">
        <f t="shared" si="1"/>
        <v>0</v>
      </c>
      <c r="G152" s="127">
        <v>2146499</v>
      </c>
    </row>
    <row r="153" customHeight="1" spans="1:7">
      <c r="A153" s="101" t="s">
        <v>1556</v>
      </c>
      <c r="B153" s="128">
        <v>0</v>
      </c>
      <c r="C153" s="128">
        <v>0</v>
      </c>
      <c r="D153" s="128">
        <v>0</v>
      </c>
      <c r="E153" s="136">
        <f t="shared" si="0"/>
        <v>0</v>
      </c>
      <c r="F153" s="136">
        <f t="shared" si="1"/>
        <v>0</v>
      </c>
      <c r="G153" s="127">
        <v>21468</v>
      </c>
    </row>
    <row r="154" customHeight="1" spans="1:7">
      <c r="A154" s="101" t="s">
        <v>1557</v>
      </c>
      <c r="B154" s="128">
        <v>0</v>
      </c>
      <c r="C154" s="128">
        <v>0</v>
      </c>
      <c r="D154" s="128">
        <v>0</v>
      </c>
      <c r="E154" s="136">
        <f t="shared" si="0"/>
        <v>0</v>
      </c>
      <c r="F154" s="136">
        <f t="shared" si="1"/>
        <v>0</v>
      </c>
      <c r="G154" s="127">
        <v>2146801</v>
      </c>
    </row>
    <row r="155" customHeight="1" spans="1:7">
      <c r="A155" s="101" t="s">
        <v>1558</v>
      </c>
      <c r="B155" s="128">
        <v>0</v>
      </c>
      <c r="C155" s="128">
        <v>0</v>
      </c>
      <c r="D155" s="128">
        <v>0</v>
      </c>
      <c r="E155" s="136">
        <f t="shared" si="0"/>
        <v>0</v>
      </c>
      <c r="F155" s="136">
        <f t="shared" si="1"/>
        <v>0</v>
      </c>
      <c r="G155" s="127">
        <v>2146802</v>
      </c>
    </row>
    <row r="156" customHeight="1" spans="1:7">
      <c r="A156" s="101" t="s">
        <v>1559</v>
      </c>
      <c r="B156" s="128">
        <v>0</v>
      </c>
      <c r="C156" s="128">
        <v>0</v>
      </c>
      <c r="D156" s="128">
        <v>0</v>
      </c>
      <c r="E156" s="136">
        <f t="shared" si="0"/>
        <v>0</v>
      </c>
      <c r="F156" s="136">
        <f t="shared" si="1"/>
        <v>0</v>
      </c>
      <c r="G156" s="127">
        <v>2146803</v>
      </c>
    </row>
    <row r="157" customHeight="1" spans="1:7">
      <c r="A157" s="101" t="s">
        <v>1560</v>
      </c>
      <c r="B157" s="128">
        <v>0</v>
      </c>
      <c r="C157" s="128">
        <v>0</v>
      </c>
      <c r="D157" s="128">
        <v>0</v>
      </c>
      <c r="E157" s="136">
        <f t="shared" si="0"/>
        <v>0</v>
      </c>
      <c r="F157" s="136">
        <f t="shared" si="1"/>
        <v>0</v>
      </c>
      <c r="G157" s="127">
        <v>2146804</v>
      </c>
    </row>
    <row r="158" customHeight="1" spans="1:7">
      <c r="A158" s="101" t="s">
        <v>1561</v>
      </c>
      <c r="B158" s="128">
        <v>0</v>
      </c>
      <c r="C158" s="128">
        <v>0</v>
      </c>
      <c r="D158" s="128">
        <v>0</v>
      </c>
      <c r="E158" s="136">
        <f t="shared" si="0"/>
        <v>0</v>
      </c>
      <c r="F158" s="136">
        <f t="shared" si="1"/>
        <v>0</v>
      </c>
      <c r="G158" s="127">
        <v>2146805</v>
      </c>
    </row>
    <row r="159" customHeight="1" spans="1:7">
      <c r="A159" s="101" t="s">
        <v>1562</v>
      </c>
      <c r="B159" s="128">
        <v>0</v>
      </c>
      <c r="C159" s="128">
        <v>0</v>
      </c>
      <c r="D159" s="128">
        <v>0</v>
      </c>
      <c r="E159" s="136">
        <f t="shared" si="0"/>
        <v>0</v>
      </c>
      <c r="F159" s="136">
        <f t="shared" si="1"/>
        <v>0</v>
      </c>
      <c r="G159" s="127">
        <v>2146899</v>
      </c>
    </row>
    <row r="160" customHeight="1" spans="1:7">
      <c r="A160" s="101" t="s">
        <v>1563</v>
      </c>
      <c r="B160" s="128">
        <v>0</v>
      </c>
      <c r="C160" s="128">
        <v>0</v>
      </c>
      <c r="D160" s="128">
        <v>0</v>
      </c>
      <c r="E160" s="136">
        <f t="shared" si="0"/>
        <v>0</v>
      </c>
      <c r="F160" s="136">
        <f t="shared" si="1"/>
        <v>0</v>
      </c>
      <c r="G160" s="127">
        <v>21469</v>
      </c>
    </row>
    <row r="161" customHeight="1" spans="1:7">
      <c r="A161" s="101" t="s">
        <v>1564</v>
      </c>
      <c r="B161" s="128">
        <v>0</v>
      </c>
      <c r="C161" s="128">
        <v>0</v>
      </c>
      <c r="D161" s="128">
        <v>0</v>
      </c>
      <c r="E161" s="136">
        <f t="shared" si="0"/>
        <v>0</v>
      </c>
      <c r="F161" s="136">
        <f t="shared" si="1"/>
        <v>0</v>
      </c>
      <c r="G161" s="127">
        <v>2146901</v>
      </c>
    </row>
    <row r="162" customHeight="1" spans="1:7">
      <c r="A162" s="101" t="s">
        <v>866</v>
      </c>
      <c r="B162" s="128">
        <v>0</v>
      </c>
      <c r="C162" s="128">
        <v>0</v>
      </c>
      <c r="D162" s="128">
        <v>0</v>
      </c>
      <c r="E162" s="136">
        <f t="shared" si="0"/>
        <v>0</v>
      </c>
      <c r="F162" s="136">
        <f t="shared" si="1"/>
        <v>0</v>
      </c>
      <c r="G162" s="127">
        <v>2146902</v>
      </c>
    </row>
    <row r="163" customHeight="1" spans="1:7">
      <c r="A163" s="101" t="s">
        <v>1565</v>
      </c>
      <c r="B163" s="128">
        <v>0</v>
      </c>
      <c r="C163" s="128">
        <v>0</v>
      </c>
      <c r="D163" s="128">
        <v>0</v>
      </c>
      <c r="E163" s="136">
        <f t="shared" si="0"/>
        <v>0</v>
      </c>
      <c r="F163" s="136">
        <f t="shared" si="1"/>
        <v>0</v>
      </c>
      <c r="G163" s="127">
        <v>2146903</v>
      </c>
    </row>
    <row r="164" customHeight="1" spans="1:7">
      <c r="A164" s="101" t="s">
        <v>1566</v>
      </c>
      <c r="B164" s="128">
        <v>0</v>
      </c>
      <c r="C164" s="128">
        <v>0</v>
      </c>
      <c r="D164" s="128">
        <v>0</v>
      </c>
      <c r="E164" s="136">
        <f t="shared" si="0"/>
        <v>0</v>
      </c>
      <c r="F164" s="136">
        <f t="shared" si="1"/>
        <v>0</v>
      </c>
      <c r="G164" s="127">
        <v>2146904</v>
      </c>
    </row>
    <row r="165" customHeight="1" spans="1:7">
      <c r="A165" s="101" t="s">
        <v>1567</v>
      </c>
      <c r="B165" s="128">
        <v>0</v>
      </c>
      <c r="C165" s="128">
        <v>0</v>
      </c>
      <c r="D165" s="128">
        <v>0</v>
      </c>
      <c r="E165" s="136">
        <f t="shared" si="0"/>
        <v>0</v>
      </c>
      <c r="F165" s="136">
        <f t="shared" si="1"/>
        <v>0</v>
      </c>
      <c r="G165" s="127">
        <v>2146906</v>
      </c>
    </row>
    <row r="166" customHeight="1" spans="1:7">
      <c r="A166" s="101" t="s">
        <v>1568</v>
      </c>
      <c r="B166" s="128">
        <v>0</v>
      </c>
      <c r="C166" s="128">
        <v>0</v>
      </c>
      <c r="D166" s="128">
        <v>0</v>
      </c>
      <c r="E166" s="136">
        <f t="shared" si="0"/>
        <v>0</v>
      </c>
      <c r="F166" s="136">
        <f t="shared" si="1"/>
        <v>0</v>
      </c>
      <c r="G166" s="127">
        <v>2146907</v>
      </c>
    </row>
    <row r="167" customHeight="1" spans="1:7">
      <c r="A167" s="101" t="s">
        <v>1569</v>
      </c>
      <c r="B167" s="128">
        <v>0</v>
      </c>
      <c r="C167" s="128">
        <v>0</v>
      </c>
      <c r="D167" s="128">
        <v>0</v>
      </c>
      <c r="E167" s="136">
        <f t="shared" si="0"/>
        <v>0</v>
      </c>
      <c r="F167" s="136">
        <f t="shared" si="1"/>
        <v>0</v>
      </c>
      <c r="G167" s="127">
        <v>2146908</v>
      </c>
    </row>
    <row r="168" customHeight="1" spans="1:7">
      <c r="A168" s="101" t="s">
        <v>1570</v>
      </c>
      <c r="B168" s="128">
        <v>0</v>
      </c>
      <c r="C168" s="128">
        <v>0</v>
      </c>
      <c r="D168" s="128">
        <v>0</v>
      </c>
      <c r="E168" s="136">
        <f t="shared" si="0"/>
        <v>0</v>
      </c>
      <c r="F168" s="136">
        <f t="shared" si="1"/>
        <v>0</v>
      </c>
      <c r="G168" s="127">
        <v>2146909</v>
      </c>
    </row>
    <row r="169" customHeight="1" spans="1:7">
      <c r="A169" s="101" t="s">
        <v>1571</v>
      </c>
      <c r="B169" s="128">
        <v>0</v>
      </c>
      <c r="C169" s="128">
        <v>0</v>
      </c>
      <c r="D169" s="128">
        <v>0</v>
      </c>
      <c r="E169" s="136">
        <f t="shared" si="0"/>
        <v>0</v>
      </c>
      <c r="F169" s="136">
        <f t="shared" si="1"/>
        <v>0</v>
      </c>
      <c r="G169" s="127">
        <v>2146999</v>
      </c>
    </row>
    <row r="170" customHeight="1" spans="1:7">
      <c r="A170" s="101" t="s">
        <v>1572</v>
      </c>
      <c r="B170" s="128">
        <v>0</v>
      </c>
      <c r="C170" s="128">
        <v>0</v>
      </c>
      <c r="D170" s="128">
        <v>0</v>
      </c>
      <c r="E170" s="136">
        <f t="shared" si="0"/>
        <v>0</v>
      </c>
      <c r="F170" s="136">
        <f t="shared" si="1"/>
        <v>0</v>
      </c>
      <c r="G170" s="127">
        <v>21470</v>
      </c>
    </row>
    <row r="171" customHeight="1" spans="1:7">
      <c r="A171" s="101" t="s">
        <v>1573</v>
      </c>
      <c r="B171" s="128">
        <v>0</v>
      </c>
      <c r="C171" s="128">
        <v>0</v>
      </c>
      <c r="D171" s="128">
        <v>0</v>
      </c>
      <c r="E171" s="136">
        <f t="shared" si="0"/>
        <v>0</v>
      </c>
      <c r="F171" s="136">
        <f t="shared" si="1"/>
        <v>0</v>
      </c>
      <c r="G171" s="127">
        <v>2147001</v>
      </c>
    </row>
    <row r="172" customHeight="1" spans="1:7">
      <c r="A172" s="101" t="s">
        <v>1574</v>
      </c>
      <c r="B172" s="128">
        <v>0</v>
      </c>
      <c r="C172" s="128">
        <v>0</v>
      </c>
      <c r="D172" s="128">
        <v>0</v>
      </c>
      <c r="E172" s="136">
        <f t="shared" si="0"/>
        <v>0</v>
      </c>
      <c r="F172" s="136">
        <f t="shared" si="1"/>
        <v>0</v>
      </c>
      <c r="G172" s="127">
        <v>2147099</v>
      </c>
    </row>
    <row r="173" customHeight="1" spans="1:7">
      <c r="A173" s="101" t="s">
        <v>1575</v>
      </c>
      <c r="B173" s="128">
        <v>0</v>
      </c>
      <c r="C173" s="128">
        <v>0</v>
      </c>
      <c r="D173" s="128">
        <v>0</v>
      </c>
      <c r="E173" s="136">
        <f t="shared" si="0"/>
        <v>0</v>
      </c>
      <c r="F173" s="136">
        <f t="shared" si="1"/>
        <v>0</v>
      </c>
      <c r="G173" s="127">
        <v>21471</v>
      </c>
    </row>
    <row r="174" customHeight="1" spans="1:7">
      <c r="A174" s="101" t="s">
        <v>1573</v>
      </c>
      <c r="B174" s="128">
        <v>0</v>
      </c>
      <c r="C174" s="128">
        <v>0</v>
      </c>
      <c r="D174" s="128">
        <v>0</v>
      </c>
      <c r="E174" s="136">
        <f t="shared" si="0"/>
        <v>0</v>
      </c>
      <c r="F174" s="136">
        <f t="shared" si="1"/>
        <v>0</v>
      </c>
      <c r="G174" s="127">
        <v>2147101</v>
      </c>
    </row>
    <row r="175" customHeight="1" spans="1:7">
      <c r="A175" s="101" t="s">
        <v>1576</v>
      </c>
      <c r="B175" s="128">
        <v>0</v>
      </c>
      <c r="C175" s="128">
        <v>0</v>
      </c>
      <c r="D175" s="128">
        <v>0</v>
      </c>
      <c r="E175" s="136">
        <f t="shared" si="0"/>
        <v>0</v>
      </c>
      <c r="F175" s="136">
        <f t="shared" si="1"/>
        <v>0</v>
      </c>
      <c r="G175" s="127">
        <v>2147199</v>
      </c>
    </row>
    <row r="176" customHeight="1" spans="1:7">
      <c r="A176" s="101" t="s">
        <v>1577</v>
      </c>
      <c r="B176" s="128">
        <v>0</v>
      </c>
      <c r="C176" s="128">
        <v>0</v>
      </c>
      <c r="D176" s="128">
        <v>0</v>
      </c>
      <c r="E176" s="136">
        <f t="shared" si="0"/>
        <v>0</v>
      </c>
      <c r="F176" s="136">
        <f t="shared" si="1"/>
        <v>0</v>
      </c>
      <c r="G176" s="127">
        <v>21472</v>
      </c>
    </row>
    <row r="177" customHeight="1" spans="1:7">
      <c r="A177" s="101" t="s">
        <v>173</v>
      </c>
      <c r="B177" s="128">
        <v>0</v>
      </c>
      <c r="C177" s="128">
        <v>0</v>
      </c>
      <c r="D177" s="128">
        <v>0</v>
      </c>
      <c r="E177" s="136">
        <f t="shared" si="0"/>
        <v>0</v>
      </c>
      <c r="F177" s="136">
        <f t="shared" si="1"/>
        <v>0</v>
      </c>
      <c r="G177" s="127">
        <v>215</v>
      </c>
    </row>
    <row r="178" customHeight="1" spans="1:7">
      <c r="A178" s="101" t="s">
        <v>1578</v>
      </c>
      <c r="B178" s="128">
        <v>0</v>
      </c>
      <c r="C178" s="128">
        <v>0</v>
      </c>
      <c r="D178" s="128">
        <v>0</v>
      </c>
      <c r="E178" s="136">
        <f t="shared" si="0"/>
        <v>0</v>
      </c>
      <c r="F178" s="136">
        <f t="shared" si="1"/>
        <v>0</v>
      </c>
      <c r="G178" s="127">
        <v>21562</v>
      </c>
    </row>
    <row r="179" customHeight="1" spans="1:7">
      <c r="A179" s="101" t="s">
        <v>1579</v>
      </c>
      <c r="B179" s="128">
        <v>0</v>
      </c>
      <c r="C179" s="128">
        <v>0</v>
      </c>
      <c r="D179" s="128">
        <v>0</v>
      </c>
      <c r="E179" s="136">
        <f t="shared" si="0"/>
        <v>0</v>
      </c>
      <c r="F179" s="136">
        <f t="shared" si="1"/>
        <v>0</v>
      </c>
      <c r="G179" s="127">
        <v>2156201</v>
      </c>
    </row>
    <row r="180" customHeight="1" spans="1:7">
      <c r="A180" s="101" t="s">
        <v>1580</v>
      </c>
      <c r="B180" s="128">
        <v>0</v>
      </c>
      <c r="C180" s="128">
        <v>0</v>
      </c>
      <c r="D180" s="128">
        <v>0</v>
      </c>
      <c r="E180" s="136">
        <f t="shared" si="0"/>
        <v>0</v>
      </c>
      <c r="F180" s="136">
        <f t="shared" si="1"/>
        <v>0</v>
      </c>
      <c r="G180" s="127">
        <v>2156202</v>
      </c>
    </row>
    <row r="181" customHeight="1" spans="1:7">
      <c r="A181" s="101" t="s">
        <v>1581</v>
      </c>
      <c r="B181" s="128">
        <v>0</v>
      </c>
      <c r="C181" s="128">
        <v>0</v>
      </c>
      <c r="D181" s="128">
        <v>0</v>
      </c>
      <c r="E181" s="136">
        <f t="shared" si="0"/>
        <v>0</v>
      </c>
      <c r="F181" s="136">
        <f t="shared" si="1"/>
        <v>0</v>
      </c>
      <c r="G181" s="127">
        <v>2156299</v>
      </c>
    </row>
    <row r="182" customHeight="1" spans="1:7">
      <c r="A182" s="101" t="s">
        <v>175</v>
      </c>
      <c r="B182" s="128">
        <v>0</v>
      </c>
      <c r="C182" s="128">
        <v>0</v>
      </c>
      <c r="D182" s="128">
        <v>0</v>
      </c>
      <c r="E182" s="136">
        <f t="shared" si="0"/>
        <v>0</v>
      </c>
      <c r="F182" s="136">
        <f t="shared" si="1"/>
        <v>0</v>
      </c>
      <c r="G182" s="127">
        <v>217</v>
      </c>
    </row>
    <row r="183" customHeight="1" spans="1:7">
      <c r="A183" s="101" t="s">
        <v>960</v>
      </c>
      <c r="B183" s="128">
        <v>0</v>
      </c>
      <c r="C183" s="128">
        <v>0</v>
      </c>
      <c r="D183" s="128">
        <v>0</v>
      </c>
      <c r="E183" s="136">
        <f t="shared" si="0"/>
        <v>0</v>
      </c>
      <c r="F183" s="136">
        <f t="shared" si="1"/>
        <v>0</v>
      </c>
      <c r="G183" s="127">
        <v>21704</v>
      </c>
    </row>
    <row r="184" customHeight="1" spans="1:7">
      <c r="A184" s="101" t="s">
        <v>1582</v>
      </c>
      <c r="B184" s="128">
        <v>0</v>
      </c>
      <c r="C184" s="128">
        <v>0</v>
      </c>
      <c r="D184" s="128">
        <v>0</v>
      </c>
      <c r="E184" s="136">
        <f t="shared" si="0"/>
        <v>0</v>
      </c>
      <c r="F184" s="136">
        <f t="shared" si="1"/>
        <v>0</v>
      </c>
      <c r="G184" s="127">
        <v>2170402</v>
      </c>
    </row>
    <row r="185" customHeight="1" spans="1:7">
      <c r="A185" s="101" t="s">
        <v>1583</v>
      </c>
      <c r="B185" s="128">
        <v>0</v>
      </c>
      <c r="C185" s="128">
        <v>0</v>
      </c>
      <c r="D185" s="128">
        <v>0</v>
      </c>
      <c r="E185" s="136">
        <f t="shared" si="0"/>
        <v>0</v>
      </c>
      <c r="F185" s="136">
        <f t="shared" si="1"/>
        <v>0</v>
      </c>
      <c r="G185" s="127">
        <v>2170403</v>
      </c>
    </row>
    <row r="186" customHeight="1" spans="1:7">
      <c r="A186" s="101" t="s">
        <v>1287</v>
      </c>
      <c r="B186" s="128">
        <v>1729</v>
      </c>
      <c r="C186" s="128">
        <v>32837</v>
      </c>
      <c r="D186" s="128">
        <v>80071</v>
      </c>
      <c r="E186" s="136">
        <f t="shared" si="0"/>
        <v>46.3105841526894</v>
      </c>
      <c r="F186" s="136">
        <f t="shared" si="1"/>
        <v>2.43843834698663</v>
      </c>
      <c r="G186" s="127">
        <v>229</v>
      </c>
    </row>
    <row r="187" customHeight="1" spans="1:7">
      <c r="A187" s="101" t="s">
        <v>1584</v>
      </c>
      <c r="B187" s="128">
        <v>0</v>
      </c>
      <c r="C187" s="128">
        <v>32000</v>
      </c>
      <c r="D187" s="128">
        <v>79000</v>
      </c>
      <c r="E187" s="136">
        <f t="shared" si="0"/>
        <v>0</v>
      </c>
      <c r="F187" s="136">
        <f t="shared" si="1"/>
        <v>2.46875</v>
      </c>
      <c r="G187" s="127">
        <v>22904</v>
      </c>
    </row>
    <row r="188" customHeight="1" spans="1:7">
      <c r="A188" s="101" t="s">
        <v>1585</v>
      </c>
      <c r="B188" s="128">
        <v>0</v>
      </c>
      <c r="C188" s="128">
        <v>0</v>
      </c>
      <c r="D188" s="128">
        <v>0</v>
      </c>
      <c r="E188" s="136">
        <f t="shared" si="0"/>
        <v>0</v>
      </c>
      <c r="F188" s="136">
        <f t="shared" si="1"/>
        <v>0</v>
      </c>
      <c r="G188" s="127">
        <v>2290401</v>
      </c>
    </row>
    <row r="189" customHeight="1" spans="1:7">
      <c r="A189" s="101" t="s">
        <v>1586</v>
      </c>
      <c r="B189" s="128">
        <v>0</v>
      </c>
      <c r="C189" s="128">
        <v>32000</v>
      </c>
      <c r="D189" s="128">
        <v>79000</v>
      </c>
      <c r="E189" s="136">
        <f t="shared" si="0"/>
        <v>0</v>
      </c>
      <c r="F189" s="136">
        <f t="shared" si="1"/>
        <v>2.46875</v>
      </c>
      <c r="G189" s="127">
        <v>2290402</v>
      </c>
    </row>
    <row r="190" customHeight="1" spans="1:7">
      <c r="A190" s="101" t="s">
        <v>1587</v>
      </c>
      <c r="B190" s="128">
        <v>0</v>
      </c>
      <c r="C190" s="128">
        <v>0</v>
      </c>
      <c r="D190" s="128">
        <v>0</v>
      </c>
      <c r="E190" s="136">
        <f t="shared" si="0"/>
        <v>0</v>
      </c>
      <c r="F190" s="136">
        <f t="shared" si="1"/>
        <v>0</v>
      </c>
      <c r="G190" s="127">
        <v>2290403</v>
      </c>
    </row>
    <row r="191" customHeight="1" spans="1:7">
      <c r="A191" s="101" t="s">
        <v>1588</v>
      </c>
      <c r="B191" s="128">
        <v>0</v>
      </c>
      <c r="C191" s="128">
        <v>0</v>
      </c>
      <c r="D191" s="128">
        <v>0</v>
      </c>
      <c r="E191" s="136">
        <f t="shared" si="0"/>
        <v>0</v>
      </c>
      <c r="F191" s="136">
        <f t="shared" si="1"/>
        <v>0</v>
      </c>
      <c r="G191" s="127">
        <v>22908</v>
      </c>
    </row>
    <row r="192" customHeight="1" spans="1:7">
      <c r="A192" s="101" t="s">
        <v>1589</v>
      </c>
      <c r="B192" s="128">
        <v>0</v>
      </c>
      <c r="C192" s="128">
        <v>0</v>
      </c>
      <c r="D192" s="128">
        <v>0</v>
      </c>
      <c r="E192" s="136">
        <f t="shared" si="0"/>
        <v>0</v>
      </c>
      <c r="F192" s="136">
        <f t="shared" si="1"/>
        <v>0</v>
      </c>
      <c r="G192" s="127">
        <v>2290802</v>
      </c>
    </row>
    <row r="193" customHeight="1" spans="1:7">
      <c r="A193" s="101" t="s">
        <v>1590</v>
      </c>
      <c r="B193" s="128">
        <v>0</v>
      </c>
      <c r="C193" s="128">
        <v>0</v>
      </c>
      <c r="D193" s="128">
        <v>0</v>
      </c>
      <c r="E193" s="136">
        <f t="shared" si="0"/>
        <v>0</v>
      </c>
      <c r="F193" s="136">
        <f t="shared" si="1"/>
        <v>0</v>
      </c>
      <c r="G193" s="127">
        <v>2290803</v>
      </c>
    </row>
    <row r="194" customHeight="1" spans="1:7">
      <c r="A194" s="101" t="s">
        <v>1591</v>
      </c>
      <c r="B194" s="128">
        <v>0</v>
      </c>
      <c r="C194" s="128">
        <v>0</v>
      </c>
      <c r="D194" s="128">
        <v>0</v>
      </c>
      <c r="E194" s="136">
        <f t="shared" si="0"/>
        <v>0</v>
      </c>
      <c r="F194" s="136">
        <f t="shared" si="1"/>
        <v>0</v>
      </c>
      <c r="G194" s="127">
        <v>2290804</v>
      </c>
    </row>
    <row r="195" customHeight="1" spans="1:7">
      <c r="A195" s="101" t="s">
        <v>1592</v>
      </c>
      <c r="B195" s="128">
        <v>0</v>
      </c>
      <c r="C195" s="128">
        <v>0</v>
      </c>
      <c r="D195" s="128">
        <v>0</v>
      </c>
      <c r="E195" s="136">
        <f t="shared" si="0"/>
        <v>0</v>
      </c>
      <c r="F195" s="136">
        <f t="shared" si="1"/>
        <v>0</v>
      </c>
      <c r="G195" s="127">
        <v>2290805</v>
      </c>
    </row>
    <row r="196" customHeight="1" spans="1:7">
      <c r="A196" s="101" t="s">
        <v>1593</v>
      </c>
      <c r="B196" s="128">
        <v>0</v>
      </c>
      <c r="C196" s="128">
        <v>0</v>
      </c>
      <c r="D196" s="128">
        <v>0</v>
      </c>
      <c r="E196" s="136">
        <f t="shared" si="0"/>
        <v>0</v>
      </c>
      <c r="F196" s="136">
        <f t="shared" si="1"/>
        <v>0</v>
      </c>
      <c r="G196" s="127">
        <v>2290806</v>
      </c>
    </row>
    <row r="197" customHeight="1" spans="1:7">
      <c r="A197" s="101" t="s">
        <v>1594</v>
      </c>
      <c r="B197" s="128">
        <v>0</v>
      </c>
      <c r="C197" s="128">
        <v>0</v>
      </c>
      <c r="D197" s="128">
        <v>0</v>
      </c>
      <c r="E197" s="136">
        <f t="shared" si="0"/>
        <v>0</v>
      </c>
      <c r="F197" s="136">
        <f t="shared" si="1"/>
        <v>0</v>
      </c>
      <c r="G197" s="127">
        <v>2290807</v>
      </c>
    </row>
    <row r="198" customHeight="1" spans="1:7">
      <c r="A198" s="101" t="s">
        <v>1595</v>
      </c>
      <c r="B198" s="128">
        <v>0</v>
      </c>
      <c r="C198" s="128">
        <v>0</v>
      </c>
      <c r="D198" s="128">
        <v>0</v>
      </c>
      <c r="E198" s="136">
        <f t="shared" si="0"/>
        <v>0</v>
      </c>
      <c r="F198" s="136">
        <f t="shared" si="1"/>
        <v>0</v>
      </c>
      <c r="G198" s="127">
        <v>2290808</v>
      </c>
    </row>
    <row r="199" customHeight="1" spans="1:7">
      <c r="A199" s="101" t="s">
        <v>1596</v>
      </c>
      <c r="B199" s="128">
        <v>0</v>
      </c>
      <c r="C199" s="128">
        <v>0</v>
      </c>
      <c r="D199" s="128">
        <v>0</v>
      </c>
      <c r="E199" s="136">
        <f t="shared" si="0"/>
        <v>0</v>
      </c>
      <c r="F199" s="136">
        <f t="shared" si="1"/>
        <v>0</v>
      </c>
      <c r="G199" s="127">
        <v>2290899</v>
      </c>
    </row>
    <row r="200" customHeight="1" spans="1:7">
      <c r="A200" s="101" t="s">
        <v>1597</v>
      </c>
      <c r="B200" s="128">
        <v>0</v>
      </c>
      <c r="C200" s="128">
        <v>0</v>
      </c>
      <c r="D200" s="128">
        <v>0</v>
      </c>
      <c r="E200" s="136">
        <f t="shared" si="0"/>
        <v>0</v>
      </c>
      <c r="F200" s="136">
        <f t="shared" si="1"/>
        <v>0</v>
      </c>
      <c r="G200" s="127">
        <v>22909</v>
      </c>
    </row>
    <row r="201" customHeight="1" spans="1:7">
      <c r="A201" s="101" t="s">
        <v>1598</v>
      </c>
      <c r="B201" s="128">
        <v>1729</v>
      </c>
      <c r="C201" s="128">
        <v>837</v>
      </c>
      <c r="D201" s="128">
        <v>1071</v>
      </c>
      <c r="E201" s="136">
        <f t="shared" si="0"/>
        <v>0.619433198380567</v>
      </c>
      <c r="F201" s="136">
        <f t="shared" si="1"/>
        <v>1.27956989247312</v>
      </c>
      <c r="G201" s="127">
        <v>22960</v>
      </c>
    </row>
    <row r="202" customHeight="1" spans="1:7">
      <c r="A202" s="101" t="s">
        <v>1599</v>
      </c>
      <c r="B202" s="71">
        <v>0</v>
      </c>
      <c r="C202" s="128">
        <v>0</v>
      </c>
      <c r="D202" s="128">
        <v>0</v>
      </c>
      <c r="E202" s="136">
        <f t="shared" si="0"/>
        <v>0</v>
      </c>
      <c r="F202" s="136">
        <f t="shared" si="1"/>
        <v>0</v>
      </c>
      <c r="G202" s="127">
        <v>2296001</v>
      </c>
    </row>
    <row r="203" customHeight="1" spans="1:7">
      <c r="A203" s="101" t="s">
        <v>1600</v>
      </c>
      <c r="B203" s="129">
        <v>827</v>
      </c>
      <c r="C203" s="128">
        <v>329</v>
      </c>
      <c r="D203" s="128">
        <v>592</v>
      </c>
      <c r="E203" s="136">
        <f t="shared" si="0"/>
        <v>0.71584038694075</v>
      </c>
      <c r="F203" s="136">
        <f t="shared" si="1"/>
        <v>1.79939209726444</v>
      </c>
      <c r="G203" s="127">
        <v>2296002</v>
      </c>
    </row>
    <row r="204" customHeight="1" spans="1:7">
      <c r="A204" s="101" t="s">
        <v>1601</v>
      </c>
      <c r="B204" s="129">
        <v>35</v>
      </c>
      <c r="C204" s="128">
        <v>39</v>
      </c>
      <c r="D204" s="128">
        <v>8</v>
      </c>
      <c r="E204" s="136">
        <f t="shared" si="0"/>
        <v>0.228571428571429</v>
      </c>
      <c r="F204" s="136">
        <f t="shared" si="1"/>
        <v>0.205128205128205</v>
      </c>
      <c r="G204" s="127">
        <v>2296003</v>
      </c>
    </row>
    <row r="205" customHeight="1" spans="1:7">
      <c r="A205" s="101" t="s">
        <v>1602</v>
      </c>
      <c r="B205" s="129">
        <v>13</v>
      </c>
      <c r="C205" s="128">
        <v>8</v>
      </c>
      <c r="D205" s="128">
        <v>4</v>
      </c>
      <c r="E205" s="136">
        <f t="shared" si="0"/>
        <v>0.307692307692308</v>
      </c>
      <c r="F205" s="136">
        <f t="shared" si="1"/>
        <v>0.5</v>
      </c>
      <c r="G205" s="127">
        <v>2296004</v>
      </c>
    </row>
    <row r="206" customHeight="1" spans="1:7">
      <c r="A206" s="101" t="s">
        <v>1603</v>
      </c>
      <c r="B206" s="129"/>
      <c r="C206" s="128">
        <v>0</v>
      </c>
      <c r="D206" s="128">
        <v>0</v>
      </c>
      <c r="E206" s="136">
        <f t="shared" si="0"/>
        <v>0</v>
      </c>
      <c r="F206" s="136">
        <f t="shared" si="1"/>
        <v>0</v>
      </c>
      <c r="G206" s="127">
        <v>2296005</v>
      </c>
    </row>
    <row r="207" customHeight="1" spans="1:7">
      <c r="A207" s="101" t="s">
        <v>1604</v>
      </c>
      <c r="B207" s="129">
        <v>224</v>
      </c>
      <c r="C207" s="128">
        <v>193</v>
      </c>
      <c r="D207" s="128">
        <v>255</v>
      </c>
      <c r="E207" s="136">
        <f t="shared" si="0"/>
        <v>1.13839285714286</v>
      </c>
      <c r="F207" s="136">
        <f t="shared" si="1"/>
        <v>1.32124352331606</v>
      </c>
      <c r="G207" s="127">
        <v>2296006</v>
      </c>
    </row>
    <row r="208" customHeight="1" spans="1:7">
      <c r="A208" s="101" t="s">
        <v>1605</v>
      </c>
      <c r="B208" s="71">
        <v>0</v>
      </c>
      <c r="C208" s="128">
        <v>0</v>
      </c>
      <c r="D208" s="128">
        <v>0</v>
      </c>
      <c r="E208" s="136">
        <f t="shared" si="0"/>
        <v>0</v>
      </c>
      <c r="F208" s="136">
        <f t="shared" si="1"/>
        <v>0</v>
      </c>
      <c r="G208" s="127">
        <v>2296010</v>
      </c>
    </row>
    <row r="209" customHeight="1" spans="1:7">
      <c r="A209" s="101" t="s">
        <v>1606</v>
      </c>
      <c r="B209" s="71">
        <v>0</v>
      </c>
      <c r="C209" s="128">
        <v>0</v>
      </c>
      <c r="D209" s="128">
        <v>0</v>
      </c>
      <c r="E209" s="136">
        <f t="shared" si="0"/>
        <v>0</v>
      </c>
      <c r="F209" s="136">
        <f t="shared" si="1"/>
        <v>0</v>
      </c>
      <c r="G209" s="127">
        <v>2296011</v>
      </c>
    </row>
    <row r="210" customHeight="1" spans="1:7">
      <c r="A210" s="101" t="s">
        <v>1607</v>
      </c>
      <c r="B210" s="71">
        <v>0</v>
      </c>
      <c r="C210" s="128">
        <v>0</v>
      </c>
      <c r="D210" s="128">
        <v>0</v>
      </c>
      <c r="E210" s="136">
        <f t="shared" si="0"/>
        <v>0</v>
      </c>
      <c r="F210" s="136">
        <f t="shared" si="1"/>
        <v>0</v>
      </c>
      <c r="G210" s="127">
        <v>2296012</v>
      </c>
    </row>
    <row r="211" customHeight="1" spans="1:7">
      <c r="A211" s="101" t="s">
        <v>1608</v>
      </c>
      <c r="B211" s="71">
        <v>0</v>
      </c>
      <c r="C211" s="128">
        <v>119</v>
      </c>
      <c r="D211" s="128">
        <v>0</v>
      </c>
      <c r="E211" s="136">
        <f t="shared" si="0"/>
        <v>0</v>
      </c>
      <c r="F211" s="136">
        <f t="shared" si="1"/>
        <v>0</v>
      </c>
      <c r="G211" s="127">
        <v>2296013</v>
      </c>
    </row>
    <row r="212" customHeight="1" spans="1:7">
      <c r="A212" s="101" t="s">
        <v>1609</v>
      </c>
      <c r="B212" s="128">
        <v>630</v>
      </c>
      <c r="C212" s="128">
        <v>149</v>
      </c>
      <c r="D212" s="128">
        <v>212</v>
      </c>
      <c r="E212" s="136">
        <f t="shared" si="0"/>
        <v>0.336507936507937</v>
      </c>
      <c r="F212" s="136">
        <f t="shared" si="1"/>
        <v>1.42281879194631</v>
      </c>
      <c r="G212" s="127">
        <v>2296099</v>
      </c>
    </row>
    <row r="213" customHeight="1" spans="1:7">
      <c r="A213" s="101" t="s">
        <v>183</v>
      </c>
      <c r="B213" s="128">
        <v>9137</v>
      </c>
      <c r="C213" s="128">
        <v>5916</v>
      </c>
      <c r="D213" s="128">
        <v>6136</v>
      </c>
      <c r="E213" s="136">
        <f t="shared" si="0"/>
        <v>0.671555215059648</v>
      </c>
      <c r="F213" s="136">
        <f t="shared" si="1"/>
        <v>1.03718728870859</v>
      </c>
      <c r="G213" s="127">
        <v>232</v>
      </c>
    </row>
    <row r="214" customHeight="1" spans="1:7">
      <c r="A214" s="101" t="s">
        <v>1610</v>
      </c>
      <c r="B214" s="128">
        <v>9137</v>
      </c>
      <c r="C214" s="128">
        <v>5916</v>
      </c>
      <c r="D214" s="128">
        <v>6136</v>
      </c>
      <c r="E214" s="136">
        <f t="shared" si="0"/>
        <v>0.671555215059648</v>
      </c>
      <c r="F214" s="136">
        <f t="shared" si="1"/>
        <v>1.03718728870859</v>
      </c>
      <c r="G214" s="127">
        <v>23204</v>
      </c>
    </row>
    <row r="215" customHeight="1" spans="1:7">
      <c r="A215" s="101" t="s">
        <v>1611</v>
      </c>
      <c r="B215" s="128">
        <v>0</v>
      </c>
      <c r="C215" s="128">
        <v>0</v>
      </c>
      <c r="D215" s="128">
        <v>0</v>
      </c>
      <c r="E215" s="136">
        <f t="shared" si="0"/>
        <v>0</v>
      </c>
      <c r="F215" s="136">
        <f t="shared" si="1"/>
        <v>0</v>
      </c>
      <c r="G215" s="127">
        <v>2320401</v>
      </c>
    </row>
    <row r="216" customHeight="1" spans="1:7">
      <c r="A216" s="101" t="s">
        <v>1612</v>
      </c>
      <c r="B216" s="128">
        <v>0</v>
      </c>
      <c r="C216" s="128">
        <v>0</v>
      </c>
      <c r="D216" s="128">
        <v>0</v>
      </c>
      <c r="E216" s="136">
        <f t="shared" si="0"/>
        <v>0</v>
      </c>
      <c r="F216" s="136">
        <f t="shared" si="1"/>
        <v>0</v>
      </c>
      <c r="G216" s="127">
        <v>2320405</v>
      </c>
    </row>
    <row r="217" customHeight="1" spans="1:7">
      <c r="A217" s="101" t="s">
        <v>1613</v>
      </c>
      <c r="B217" s="128">
        <v>0</v>
      </c>
      <c r="C217" s="128">
        <v>0</v>
      </c>
      <c r="D217" s="128">
        <v>0</v>
      </c>
      <c r="E217" s="136">
        <f t="shared" si="0"/>
        <v>0</v>
      </c>
      <c r="F217" s="136">
        <f t="shared" si="1"/>
        <v>0</v>
      </c>
      <c r="G217" s="127">
        <v>2320411</v>
      </c>
    </row>
    <row r="218" customHeight="1" spans="1:7">
      <c r="A218" s="101" t="s">
        <v>1614</v>
      </c>
      <c r="B218" s="128">
        <v>0</v>
      </c>
      <c r="C218" s="128">
        <v>0</v>
      </c>
      <c r="D218" s="128">
        <v>0</v>
      </c>
      <c r="E218" s="136">
        <f t="shared" si="0"/>
        <v>0</v>
      </c>
      <c r="F218" s="136">
        <f t="shared" si="1"/>
        <v>0</v>
      </c>
      <c r="G218" s="127">
        <v>2320413</v>
      </c>
    </row>
    <row r="219" customHeight="1" spans="1:7">
      <c r="A219" s="101" t="s">
        <v>1615</v>
      </c>
      <c r="B219" s="128">
        <v>0</v>
      </c>
      <c r="C219" s="128">
        <v>0</v>
      </c>
      <c r="D219" s="128">
        <v>0</v>
      </c>
      <c r="E219" s="136">
        <f t="shared" si="0"/>
        <v>0</v>
      </c>
      <c r="F219" s="136">
        <f t="shared" si="1"/>
        <v>0</v>
      </c>
      <c r="G219" s="127">
        <v>2320414</v>
      </c>
    </row>
    <row r="220" customHeight="1" spans="1:7">
      <c r="A220" s="101" t="s">
        <v>1616</v>
      </c>
      <c r="B220" s="128">
        <v>0</v>
      </c>
      <c r="C220" s="128">
        <v>0</v>
      </c>
      <c r="D220" s="128">
        <v>0</v>
      </c>
      <c r="E220" s="136">
        <f t="shared" si="0"/>
        <v>0</v>
      </c>
      <c r="F220" s="136">
        <f t="shared" si="1"/>
        <v>0</v>
      </c>
      <c r="G220" s="127">
        <v>2320416</v>
      </c>
    </row>
    <row r="221" customHeight="1" spans="1:7">
      <c r="A221" s="101" t="s">
        <v>1617</v>
      </c>
      <c r="B221" s="128">
        <v>0</v>
      </c>
      <c r="C221" s="128">
        <v>0</v>
      </c>
      <c r="D221" s="128">
        <v>0</v>
      </c>
      <c r="E221" s="136">
        <f t="shared" si="0"/>
        <v>0</v>
      </c>
      <c r="F221" s="136">
        <f t="shared" si="1"/>
        <v>0</v>
      </c>
      <c r="G221" s="127">
        <v>2320417</v>
      </c>
    </row>
    <row r="222" customHeight="1" spans="1:7">
      <c r="A222" s="101" t="s">
        <v>1618</v>
      </c>
      <c r="B222" s="128">
        <v>0</v>
      </c>
      <c r="C222" s="128">
        <v>0</v>
      </c>
      <c r="D222" s="128">
        <v>0</v>
      </c>
      <c r="E222" s="136">
        <f t="shared" si="0"/>
        <v>0</v>
      </c>
      <c r="F222" s="136">
        <f t="shared" si="1"/>
        <v>0</v>
      </c>
      <c r="G222" s="127">
        <v>2320418</v>
      </c>
    </row>
    <row r="223" customHeight="1" spans="1:7">
      <c r="A223" s="101" t="s">
        <v>1619</v>
      </c>
      <c r="B223" s="128">
        <v>0</v>
      </c>
      <c r="C223" s="128">
        <v>0</v>
      </c>
      <c r="D223" s="128">
        <v>0</v>
      </c>
      <c r="E223" s="136">
        <f t="shared" si="0"/>
        <v>0</v>
      </c>
      <c r="F223" s="136">
        <f t="shared" si="1"/>
        <v>0</v>
      </c>
      <c r="G223" s="127">
        <v>2320419</v>
      </c>
    </row>
    <row r="224" customHeight="1" spans="1:7">
      <c r="A224" s="101" t="s">
        <v>1620</v>
      </c>
      <c r="B224" s="128">
        <v>0</v>
      </c>
      <c r="C224" s="128">
        <v>0</v>
      </c>
      <c r="D224" s="128">
        <v>0</v>
      </c>
      <c r="E224" s="136">
        <f t="shared" si="0"/>
        <v>0</v>
      </c>
      <c r="F224" s="136">
        <f t="shared" si="1"/>
        <v>0</v>
      </c>
      <c r="G224" s="127">
        <v>2320420</v>
      </c>
    </row>
    <row r="225" customHeight="1" spans="1:7">
      <c r="A225" s="101" t="s">
        <v>1621</v>
      </c>
      <c r="B225" s="128">
        <v>0</v>
      </c>
      <c r="C225" s="128">
        <v>0</v>
      </c>
      <c r="D225" s="128">
        <v>0</v>
      </c>
      <c r="E225" s="136">
        <f t="shared" si="0"/>
        <v>0</v>
      </c>
      <c r="F225" s="136">
        <f t="shared" si="1"/>
        <v>0</v>
      </c>
      <c r="G225" s="127">
        <v>2320431</v>
      </c>
    </row>
    <row r="226" customHeight="1" spans="1:7">
      <c r="A226" s="101" t="s">
        <v>1622</v>
      </c>
      <c r="B226" s="128">
        <v>0</v>
      </c>
      <c r="C226" s="128">
        <v>0</v>
      </c>
      <c r="D226" s="128">
        <v>0</v>
      </c>
      <c r="E226" s="136">
        <f t="shared" si="0"/>
        <v>0</v>
      </c>
      <c r="F226" s="136">
        <f t="shared" si="1"/>
        <v>0</v>
      </c>
      <c r="G226" s="127">
        <v>2320432</v>
      </c>
    </row>
    <row r="227" customHeight="1" spans="1:7">
      <c r="A227" s="101" t="s">
        <v>1623</v>
      </c>
      <c r="B227" s="128">
        <v>1635</v>
      </c>
      <c r="C227" s="128">
        <v>1635</v>
      </c>
      <c r="D227" s="128">
        <v>1635</v>
      </c>
      <c r="E227" s="136">
        <f t="shared" si="0"/>
        <v>1</v>
      </c>
      <c r="F227" s="136">
        <f t="shared" si="1"/>
        <v>1</v>
      </c>
      <c r="G227" s="127">
        <v>2320433</v>
      </c>
    </row>
    <row r="228" customHeight="1" spans="1:7">
      <c r="A228" s="101" t="s">
        <v>1624</v>
      </c>
      <c r="B228" s="128">
        <v>7502</v>
      </c>
      <c r="C228" s="128">
        <v>4281</v>
      </c>
      <c r="D228" s="128">
        <v>4501</v>
      </c>
      <c r="E228" s="136">
        <f t="shared" si="0"/>
        <v>0.599973340442549</v>
      </c>
      <c r="F228" s="136">
        <f t="shared" si="1"/>
        <v>1.05138986218173</v>
      </c>
      <c r="G228" s="127">
        <v>2320498</v>
      </c>
    </row>
    <row r="229" customHeight="1" spans="1:7">
      <c r="A229" s="101" t="s">
        <v>1625</v>
      </c>
      <c r="B229" s="128">
        <v>0</v>
      </c>
      <c r="C229" s="128">
        <v>0</v>
      </c>
      <c r="D229" s="128">
        <v>0</v>
      </c>
      <c r="E229" s="136">
        <f t="shared" si="0"/>
        <v>0</v>
      </c>
      <c r="F229" s="136">
        <f t="shared" si="1"/>
        <v>0</v>
      </c>
      <c r="G229" s="127">
        <v>2320499</v>
      </c>
    </row>
    <row r="230" customHeight="1" spans="1:7">
      <c r="A230" s="101" t="s">
        <v>184</v>
      </c>
      <c r="B230" s="128">
        <v>180</v>
      </c>
      <c r="C230" s="128">
        <v>16</v>
      </c>
      <c r="D230" s="128">
        <v>83</v>
      </c>
      <c r="E230" s="136">
        <f t="shared" si="0"/>
        <v>0.461111111111111</v>
      </c>
      <c r="F230" s="136">
        <f t="shared" si="1"/>
        <v>5.1875</v>
      </c>
      <c r="G230" s="127">
        <v>233</v>
      </c>
    </row>
    <row r="231" customHeight="1" spans="1:7">
      <c r="A231" s="101" t="s">
        <v>1626</v>
      </c>
      <c r="B231" s="128">
        <v>180</v>
      </c>
      <c r="C231" s="128">
        <v>16</v>
      </c>
      <c r="D231" s="128">
        <v>83</v>
      </c>
      <c r="E231" s="136">
        <f t="shared" si="0"/>
        <v>0.461111111111111</v>
      </c>
      <c r="F231" s="136">
        <f t="shared" si="1"/>
        <v>5.1875</v>
      </c>
      <c r="G231" s="127">
        <v>23304</v>
      </c>
    </row>
    <row r="232" customHeight="1" spans="1:7">
      <c r="A232" s="101" t="s">
        <v>1627</v>
      </c>
      <c r="B232" s="128">
        <v>0</v>
      </c>
      <c r="C232" s="128">
        <v>0</v>
      </c>
      <c r="D232" s="128">
        <v>0</v>
      </c>
      <c r="E232" s="136">
        <f t="shared" si="0"/>
        <v>0</v>
      </c>
      <c r="F232" s="136">
        <f t="shared" si="1"/>
        <v>0</v>
      </c>
      <c r="G232" s="127">
        <v>2330401</v>
      </c>
    </row>
    <row r="233" customHeight="1" spans="1:7">
      <c r="A233" s="101" t="s">
        <v>1628</v>
      </c>
      <c r="B233" s="128">
        <v>0</v>
      </c>
      <c r="C233" s="128">
        <v>0</v>
      </c>
      <c r="D233" s="128">
        <v>0</v>
      </c>
      <c r="E233" s="136">
        <f t="shared" si="0"/>
        <v>0</v>
      </c>
      <c r="F233" s="136">
        <f t="shared" si="1"/>
        <v>0</v>
      </c>
      <c r="G233" s="127">
        <v>2330405</v>
      </c>
    </row>
    <row r="234" customHeight="1" spans="1:7">
      <c r="A234" s="101" t="s">
        <v>1629</v>
      </c>
      <c r="B234" s="128">
        <v>0</v>
      </c>
      <c r="C234" s="128">
        <v>0</v>
      </c>
      <c r="D234" s="128">
        <v>0</v>
      </c>
      <c r="E234" s="136">
        <f t="shared" si="0"/>
        <v>0</v>
      </c>
      <c r="F234" s="136">
        <f t="shared" si="1"/>
        <v>0</v>
      </c>
      <c r="G234" s="127">
        <v>2330411</v>
      </c>
    </row>
    <row r="235" customHeight="1" spans="1:7">
      <c r="A235" s="101" t="s">
        <v>1630</v>
      </c>
      <c r="B235" s="128">
        <v>0</v>
      </c>
      <c r="C235" s="128">
        <v>0</v>
      </c>
      <c r="D235" s="128">
        <v>0</v>
      </c>
      <c r="E235" s="136">
        <f t="shared" si="0"/>
        <v>0</v>
      </c>
      <c r="F235" s="136">
        <f t="shared" si="1"/>
        <v>0</v>
      </c>
      <c r="G235" s="127">
        <v>2330413</v>
      </c>
    </row>
    <row r="236" customHeight="1" spans="1:7">
      <c r="A236" s="101" t="s">
        <v>1631</v>
      </c>
      <c r="B236" s="128">
        <v>0</v>
      </c>
      <c r="C236" s="128">
        <v>0</v>
      </c>
      <c r="D236" s="128">
        <v>0</v>
      </c>
      <c r="E236" s="136">
        <f t="shared" si="0"/>
        <v>0</v>
      </c>
      <c r="F236" s="136">
        <f t="shared" si="1"/>
        <v>0</v>
      </c>
      <c r="G236" s="127">
        <v>2330414</v>
      </c>
    </row>
    <row r="237" customHeight="1" spans="1:7">
      <c r="A237" s="101" t="s">
        <v>1632</v>
      </c>
      <c r="B237" s="128">
        <v>0</v>
      </c>
      <c r="C237" s="128">
        <v>0</v>
      </c>
      <c r="D237" s="128">
        <v>0</v>
      </c>
      <c r="E237" s="136">
        <f t="shared" si="0"/>
        <v>0</v>
      </c>
      <c r="F237" s="136">
        <f t="shared" si="1"/>
        <v>0</v>
      </c>
      <c r="G237" s="127">
        <v>2330416</v>
      </c>
    </row>
    <row r="238" customHeight="1" spans="1:7">
      <c r="A238" s="101" t="s">
        <v>1633</v>
      </c>
      <c r="B238" s="128">
        <v>0</v>
      </c>
      <c r="C238" s="128">
        <v>0</v>
      </c>
      <c r="D238" s="128">
        <v>0</v>
      </c>
      <c r="E238" s="136">
        <f t="shared" si="0"/>
        <v>0</v>
      </c>
      <c r="F238" s="136">
        <f t="shared" si="1"/>
        <v>0</v>
      </c>
      <c r="G238" s="127">
        <v>2330417</v>
      </c>
    </row>
    <row r="239" customHeight="1" spans="1:7">
      <c r="A239" s="101" t="s">
        <v>1634</v>
      </c>
      <c r="B239" s="128">
        <v>0</v>
      </c>
      <c r="C239" s="128">
        <v>0</v>
      </c>
      <c r="D239" s="128">
        <v>0</v>
      </c>
      <c r="E239" s="136">
        <f t="shared" si="0"/>
        <v>0</v>
      </c>
      <c r="F239" s="136">
        <f t="shared" si="1"/>
        <v>0</v>
      </c>
      <c r="G239" s="127">
        <v>2330418</v>
      </c>
    </row>
    <row r="240" customHeight="1" spans="1:7">
      <c r="A240" s="101" t="s">
        <v>1635</v>
      </c>
      <c r="B240" s="128">
        <v>0</v>
      </c>
      <c r="C240" s="128">
        <v>0</v>
      </c>
      <c r="D240" s="128">
        <v>0</v>
      </c>
      <c r="E240" s="136">
        <f t="shared" si="0"/>
        <v>0</v>
      </c>
      <c r="F240" s="136">
        <f t="shared" si="1"/>
        <v>0</v>
      </c>
      <c r="G240" s="127">
        <v>2330419</v>
      </c>
    </row>
    <row r="241" customHeight="1" spans="1:7">
      <c r="A241" s="101" t="s">
        <v>1636</v>
      </c>
      <c r="B241" s="128">
        <v>0</v>
      </c>
      <c r="C241" s="128">
        <v>0</v>
      </c>
      <c r="D241" s="128">
        <v>0</v>
      </c>
      <c r="E241" s="136">
        <f t="shared" si="0"/>
        <v>0</v>
      </c>
      <c r="F241" s="136">
        <f t="shared" si="1"/>
        <v>0</v>
      </c>
      <c r="G241" s="127">
        <v>2330420</v>
      </c>
    </row>
    <row r="242" customHeight="1" spans="1:7">
      <c r="A242" s="101" t="s">
        <v>1637</v>
      </c>
      <c r="B242" s="128">
        <v>0</v>
      </c>
      <c r="C242" s="128">
        <v>0</v>
      </c>
      <c r="D242" s="128">
        <v>0</v>
      </c>
      <c r="E242" s="136">
        <f t="shared" si="0"/>
        <v>0</v>
      </c>
      <c r="F242" s="136">
        <f t="shared" si="1"/>
        <v>0</v>
      </c>
      <c r="G242" s="127">
        <v>2330431</v>
      </c>
    </row>
    <row r="243" customHeight="1" spans="1:7">
      <c r="A243" s="101" t="s">
        <v>1638</v>
      </c>
      <c r="B243" s="128">
        <v>0</v>
      </c>
      <c r="C243" s="128">
        <v>0</v>
      </c>
      <c r="D243" s="128">
        <v>0</v>
      </c>
      <c r="E243" s="136">
        <f t="shared" si="0"/>
        <v>0</v>
      </c>
      <c r="F243" s="136">
        <f t="shared" si="1"/>
        <v>0</v>
      </c>
      <c r="G243" s="127">
        <v>2330432</v>
      </c>
    </row>
    <row r="244" customHeight="1" spans="1:7">
      <c r="A244" s="101" t="s">
        <v>1639</v>
      </c>
      <c r="B244" s="128">
        <v>60</v>
      </c>
      <c r="C244" s="128">
        <v>0</v>
      </c>
      <c r="D244" s="128">
        <v>0</v>
      </c>
      <c r="E244" s="136">
        <f t="shared" si="0"/>
        <v>0</v>
      </c>
      <c r="F244" s="136">
        <f t="shared" si="1"/>
        <v>0</v>
      </c>
      <c r="G244" s="127">
        <v>2330433</v>
      </c>
    </row>
    <row r="245" customHeight="1" spans="1:7">
      <c r="A245" s="101" t="s">
        <v>1640</v>
      </c>
      <c r="B245" s="128">
        <v>120</v>
      </c>
      <c r="C245" s="128">
        <v>16</v>
      </c>
      <c r="D245" s="128">
        <v>83</v>
      </c>
      <c r="E245" s="136">
        <f t="shared" si="0"/>
        <v>0.691666666666667</v>
      </c>
      <c r="F245" s="136">
        <f t="shared" si="1"/>
        <v>5.1875</v>
      </c>
      <c r="G245" s="127">
        <v>2330498</v>
      </c>
    </row>
    <row r="246" customHeight="1" spans="1:7">
      <c r="A246" s="101" t="s">
        <v>1641</v>
      </c>
      <c r="B246" s="128">
        <v>0</v>
      </c>
      <c r="C246" s="128">
        <v>0</v>
      </c>
      <c r="D246" s="128">
        <v>0</v>
      </c>
      <c r="E246" s="136">
        <f t="shared" si="0"/>
        <v>0</v>
      </c>
      <c r="F246" s="136">
        <f t="shared" si="1"/>
        <v>0</v>
      </c>
      <c r="G246" s="127">
        <v>2330499</v>
      </c>
    </row>
    <row r="247" customHeight="1" spans="1:7">
      <c r="A247" s="130" t="s">
        <v>1642</v>
      </c>
      <c r="B247" s="128">
        <v>0</v>
      </c>
      <c r="C247" s="128">
        <v>0</v>
      </c>
      <c r="D247" s="128">
        <v>0</v>
      </c>
      <c r="E247" s="136">
        <f t="shared" si="0"/>
        <v>0</v>
      </c>
      <c r="F247" s="136">
        <f t="shared" si="1"/>
        <v>0</v>
      </c>
      <c r="G247" s="127">
        <v>234</v>
      </c>
    </row>
    <row r="248" customHeight="1" spans="1:7">
      <c r="A248" s="130" t="s">
        <v>1307</v>
      </c>
      <c r="B248" s="128">
        <v>0</v>
      </c>
      <c r="C248" s="128">
        <v>0</v>
      </c>
      <c r="D248" s="128">
        <v>0</v>
      </c>
      <c r="E248" s="136">
        <f t="shared" si="0"/>
        <v>0</v>
      </c>
      <c r="F248" s="136">
        <f t="shared" si="1"/>
        <v>0</v>
      </c>
      <c r="G248" s="127">
        <v>23401</v>
      </c>
    </row>
    <row r="249" customHeight="1" spans="1:7">
      <c r="A249" s="130" t="s">
        <v>1643</v>
      </c>
      <c r="B249" s="128">
        <v>0</v>
      </c>
      <c r="C249" s="128">
        <v>0</v>
      </c>
      <c r="D249" s="128">
        <v>0</v>
      </c>
      <c r="E249" s="136">
        <f t="shared" si="0"/>
        <v>0</v>
      </c>
      <c r="F249" s="136">
        <f t="shared" si="1"/>
        <v>0</v>
      </c>
      <c r="G249" s="127">
        <v>2340101</v>
      </c>
    </row>
    <row r="250" customHeight="1" spans="1:7">
      <c r="A250" s="130" t="s">
        <v>1644</v>
      </c>
      <c r="B250" s="128">
        <v>0</v>
      </c>
      <c r="C250" s="128">
        <v>0</v>
      </c>
      <c r="D250" s="128">
        <v>0</v>
      </c>
      <c r="E250" s="136">
        <f t="shared" si="0"/>
        <v>0</v>
      </c>
      <c r="F250" s="136">
        <f t="shared" si="1"/>
        <v>0</v>
      </c>
      <c r="G250" s="127">
        <v>2340102</v>
      </c>
    </row>
    <row r="251" customHeight="1" spans="1:7">
      <c r="A251" s="130" t="s">
        <v>1645</v>
      </c>
      <c r="B251" s="128">
        <v>0</v>
      </c>
      <c r="C251" s="128">
        <v>0</v>
      </c>
      <c r="D251" s="128">
        <v>0</v>
      </c>
      <c r="E251" s="136">
        <f t="shared" si="0"/>
        <v>0</v>
      </c>
      <c r="F251" s="136">
        <f t="shared" si="1"/>
        <v>0</v>
      </c>
      <c r="G251" s="127">
        <v>2340103</v>
      </c>
    </row>
    <row r="252" customHeight="1" spans="1:7">
      <c r="A252" s="130" t="s">
        <v>1646</v>
      </c>
      <c r="B252" s="128">
        <v>0</v>
      </c>
      <c r="C252" s="128">
        <v>0</v>
      </c>
      <c r="D252" s="128">
        <v>0</v>
      </c>
      <c r="E252" s="136">
        <f t="shared" si="0"/>
        <v>0</v>
      </c>
      <c r="F252" s="136">
        <f t="shared" si="1"/>
        <v>0</v>
      </c>
      <c r="G252" s="127">
        <v>2340104</v>
      </c>
    </row>
    <row r="253" customHeight="1" spans="1:7">
      <c r="A253" s="130" t="s">
        <v>1647</v>
      </c>
      <c r="B253" s="128">
        <v>0</v>
      </c>
      <c r="C253" s="128">
        <v>0</v>
      </c>
      <c r="D253" s="128">
        <v>0</v>
      </c>
      <c r="E253" s="136">
        <f t="shared" si="0"/>
        <v>0</v>
      </c>
      <c r="F253" s="136">
        <f t="shared" si="1"/>
        <v>0</v>
      </c>
      <c r="G253" s="127">
        <v>2340105</v>
      </c>
    </row>
    <row r="254" customHeight="1" spans="1:7">
      <c r="A254" s="130" t="s">
        <v>1648</v>
      </c>
      <c r="B254" s="128">
        <v>0</v>
      </c>
      <c r="C254" s="128">
        <v>0</v>
      </c>
      <c r="D254" s="128">
        <v>0</v>
      </c>
      <c r="E254" s="136">
        <f t="shared" si="0"/>
        <v>0</v>
      </c>
      <c r="F254" s="136">
        <f t="shared" si="1"/>
        <v>0</v>
      </c>
      <c r="G254" s="127">
        <v>2340106</v>
      </c>
    </row>
    <row r="255" customHeight="1" spans="1:7">
      <c r="A255" s="130" t="s">
        <v>1649</v>
      </c>
      <c r="B255" s="128">
        <v>0</v>
      </c>
      <c r="C255" s="128">
        <v>0</v>
      </c>
      <c r="D255" s="128">
        <v>0</v>
      </c>
      <c r="E255" s="136">
        <f t="shared" si="0"/>
        <v>0</v>
      </c>
      <c r="F255" s="136">
        <f t="shared" si="1"/>
        <v>0</v>
      </c>
      <c r="G255" s="127">
        <v>2340107</v>
      </c>
    </row>
    <row r="256" customHeight="1" spans="1:7">
      <c r="A256" s="130" t="s">
        <v>1650</v>
      </c>
      <c r="B256" s="128">
        <v>0</v>
      </c>
      <c r="C256" s="128">
        <v>0</v>
      </c>
      <c r="D256" s="128">
        <v>0</v>
      </c>
      <c r="E256" s="136">
        <f t="shared" si="0"/>
        <v>0</v>
      </c>
      <c r="F256" s="136">
        <f t="shared" si="1"/>
        <v>0</v>
      </c>
      <c r="G256" s="127">
        <v>2340108</v>
      </c>
    </row>
    <row r="257" customHeight="1" spans="1:7">
      <c r="A257" s="130" t="s">
        <v>1651</v>
      </c>
      <c r="B257" s="128">
        <v>0</v>
      </c>
      <c r="C257" s="128">
        <v>0</v>
      </c>
      <c r="D257" s="128">
        <v>0</v>
      </c>
      <c r="E257" s="136">
        <f t="shared" si="0"/>
        <v>0</v>
      </c>
      <c r="F257" s="136">
        <f t="shared" si="1"/>
        <v>0</v>
      </c>
      <c r="G257" s="127">
        <v>2340109</v>
      </c>
    </row>
    <row r="258" customHeight="1" spans="1:7">
      <c r="A258" s="130" t="s">
        <v>1652</v>
      </c>
      <c r="B258" s="128">
        <v>0</v>
      </c>
      <c r="C258" s="128">
        <v>0</v>
      </c>
      <c r="D258" s="128">
        <v>0</v>
      </c>
      <c r="E258" s="136">
        <f t="shared" si="0"/>
        <v>0</v>
      </c>
      <c r="F258" s="136">
        <f t="shared" si="1"/>
        <v>0</v>
      </c>
      <c r="G258" s="127">
        <v>2340110</v>
      </c>
    </row>
    <row r="259" customHeight="1" spans="1:7">
      <c r="A259" s="130" t="s">
        <v>1653</v>
      </c>
      <c r="B259" s="128">
        <v>0</v>
      </c>
      <c r="C259" s="128">
        <v>0</v>
      </c>
      <c r="D259" s="128">
        <v>0</v>
      </c>
      <c r="E259" s="136">
        <f t="shared" si="0"/>
        <v>0</v>
      </c>
      <c r="F259" s="136">
        <f t="shared" si="1"/>
        <v>0</v>
      </c>
      <c r="G259" s="127">
        <v>2340111</v>
      </c>
    </row>
    <row r="260" customHeight="1" spans="1:7">
      <c r="A260" s="130" t="s">
        <v>1654</v>
      </c>
      <c r="B260" s="128">
        <v>0</v>
      </c>
      <c r="C260" s="128">
        <v>0</v>
      </c>
      <c r="D260" s="128">
        <v>0</v>
      </c>
      <c r="E260" s="136">
        <f t="shared" si="0"/>
        <v>0</v>
      </c>
      <c r="F260" s="136">
        <f t="shared" si="1"/>
        <v>0</v>
      </c>
      <c r="G260" s="127">
        <v>2340199</v>
      </c>
    </row>
    <row r="261" customHeight="1" spans="1:7">
      <c r="A261" s="130" t="s">
        <v>1655</v>
      </c>
      <c r="B261" s="128">
        <v>0</v>
      </c>
      <c r="C261" s="128">
        <v>0</v>
      </c>
      <c r="D261" s="128">
        <v>0</v>
      </c>
      <c r="E261" s="136">
        <f t="shared" si="0"/>
        <v>0</v>
      </c>
      <c r="F261" s="136">
        <f t="shared" si="1"/>
        <v>0</v>
      </c>
      <c r="G261" s="127">
        <v>23402</v>
      </c>
    </row>
    <row r="262" customHeight="1" spans="1:7">
      <c r="A262" s="130" t="s">
        <v>919</v>
      </c>
      <c r="B262" s="128">
        <v>0</v>
      </c>
      <c r="C262" s="128">
        <v>0</v>
      </c>
      <c r="D262" s="128">
        <v>0</v>
      </c>
      <c r="E262" s="136">
        <f t="shared" si="0"/>
        <v>0</v>
      </c>
      <c r="F262" s="136">
        <f t="shared" si="1"/>
        <v>0</v>
      </c>
      <c r="G262" s="127">
        <v>2340201</v>
      </c>
    </row>
    <row r="263" customHeight="1" spans="1:7">
      <c r="A263" s="130" t="s">
        <v>964</v>
      </c>
      <c r="B263" s="128">
        <v>0</v>
      </c>
      <c r="C263" s="128">
        <v>0</v>
      </c>
      <c r="D263" s="128">
        <v>0</v>
      </c>
      <c r="E263" s="136">
        <f t="shared" si="0"/>
        <v>0</v>
      </c>
      <c r="F263" s="136">
        <f t="shared" si="1"/>
        <v>0</v>
      </c>
      <c r="G263" s="127">
        <v>2340202</v>
      </c>
    </row>
    <row r="264" customHeight="1" spans="1:7">
      <c r="A264" s="130" t="s">
        <v>1656</v>
      </c>
      <c r="B264" s="128">
        <v>0</v>
      </c>
      <c r="C264" s="128">
        <v>0</v>
      </c>
      <c r="D264" s="128">
        <v>0</v>
      </c>
      <c r="E264" s="136">
        <f t="shared" si="0"/>
        <v>0</v>
      </c>
      <c r="F264" s="136">
        <f t="shared" si="1"/>
        <v>0</v>
      </c>
      <c r="G264" s="127">
        <v>2340203</v>
      </c>
    </row>
    <row r="265" customHeight="1" spans="1:7">
      <c r="A265" s="130" t="s">
        <v>1657</v>
      </c>
      <c r="B265" s="128">
        <v>0</v>
      </c>
      <c r="C265" s="128">
        <v>0</v>
      </c>
      <c r="D265" s="128">
        <v>0</v>
      </c>
      <c r="E265" s="136">
        <f t="shared" si="0"/>
        <v>0</v>
      </c>
      <c r="F265" s="136">
        <f t="shared" si="1"/>
        <v>0</v>
      </c>
      <c r="G265" s="127">
        <v>2340204</v>
      </c>
    </row>
    <row r="266" customHeight="1" spans="1:7">
      <c r="A266" s="130" t="s">
        <v>1658</v>
      </c>
      <c r="B266" s="128">
        <v>0</v>
      </c>
      <c r="C266" s="128">
        <v>0</v>
      </c>
      <c r="D266" s="128">
        <v>0</v>
      </c>
      <c r="E266" s="136">
        <f t="shared" si="0"/>
        <v>0</v>
      </c>
      <c r="F266" s="136">
        <f t="shared" si="1"/>
        <v>0</v>
      </c>
      <c r="G266" s="127">
        <v>2340205</v>
      </c>
    </row>
    <row r="267" customHeight="1" spans="1:7">
      <c r="A267" s="130" t="s">
        <v>1659</v>
      </c>
      <c r="B267" s="128">
        <v>0</v>
      </c>
      <c r="C267" s="128">
        <v>0</v>
      </c>
      <c r="D267" s="128">
        <v>0</v>
      </c>
      <c r="E267" s="136">
        <f t="shared" si="0"/>
        <v>0</v>
      </c>
      <c r="F267" s="136">
        <f t="shared" si="1"/>
        <v>0</v>
      </c>
      <c r="G267" s="127">
        <v>2340299</v>
      </c>
    </row>
    <row r="268" customHeight="1" spans="1:7">
      <c r="A268" s="110" t="str">
        <f t="shared" ref="A268:A280" si="2">""</f>
        <v/>
      </c>
      <c r="B268" s="128">
        <v>0</v>
      </c>
      <c r="C268" s="128">
        <v>0</v>
      </c>
      <c r="D268" s="128">
        <v>0</v>
      </c>
      <c r="E268" s="137">
        <v>0</v>
      </c>
      <c r="F268" s="137">
        <v>0</v>
      </c>
      <c r="G268" s="132"/>
    </row>
    <row r="269" customHeight="1" spans="1:7">
      <c r="A269" s="113" t="s">
        <v>1660</v>
      </c>
      <c r="B269" s="128">
        <v>50836</v>
      </c>
      <c r="C269" s="128">
        <v>86111</v>
      </c>
      <c r="D269" s="128">
        <v>174585</v>
      </c>
      <c r="E269" s="136">
        <f t="shared" si="0"/>
        <v>3.43427885750256</v>
      </c>
      <c r="F269" s="136">
        <f t="shared" si="1"/>
        <v>2.02744132573074</v>
      </c>
      <c r="G269" s="132"/>
    </row>
    <row r="270" customHeight="1" spans="1:7">
      <c r="A270" s="110" t="str">
        <f t="shared" si="2"/>
        <v/>
      </c>
      <c r="B270" s="128">
        <v>0</v>
      </c>
      <c r="C270" s="128">
        <v>0</v>
      </c>
      <c r="D270" s="128">
        <v>0</v>
      </c>
      <c r="E270" s="138">
        <v>0</v>
      </c>
      <c r="F270" s="137">
        <v>0</v>
      </c>
      <c r="G270" s="132"/>
    </row>
    <row r="271" customHeight="1" spans="1:7">
      <c r="A271" s="110" t="s">
        <v>1661</v>
      </c>
      <c r="B271" s="128"/>
      <c r="C271" s="128">
        <v>0</v>
      </c>
      <c r="D271" s="128">
        <v>0</v>
      </c>
      <c r="E271" s="138">
        <v>0</v>
      </c>
      <c r="F271" s="136">
        <f t="shared" si="1"/>
        <v>0</v>
      </c>
      <c r="G271" s="132"/>
    </row>
    <row r="272" customHeight="1" spans="1:7">
      <c r="A272" s="110" t="s">
        <v>1662</v>
      </c>
      <c r="B272" s="128">
        <v>1857</v>
      </c>
      <c r="C272" s="128">
        <v>1857</v>
      </c>
      <c r="D272" s="128">
        <v>1134</v>
      </c>
      <c r="E272" s="138">
        <v>0</v>
      </c>
      <c r="F272" s="136">
        <f t="shared" si="1"/>
        <v>0.610662358642973</v>
      </c>
      <c r="G272" s="127">
        <v>2300603</v>
      </c>
    </row>
    <row r="273" customHeight="1" spans="1:7">
      <c r="A273" s="110" t="s">
        <v>191</v>
      </c>
      <c r="B273" s="128"/>
      <c r="C273" s="128">
        <v>0</v>
      </c>
      <c r="D273" s="128">
        <v>0</v>
      </c>
      <c r="E273" s="138">
        <v>0</v>
      </c>
      <c r="F273" s="136">
        <f t="shared" si="1"/>
        <v>0</v>
      </c>
      <c r="G273" s="127">
        <v>2300802</v>
      </c>
    </row>
    <row r="274" customHeight="1" spans="1:7">
      <c r="A274" s="110" t="s">
        <v>192</v>
      </c>
      <c r="B274" s="128"/>
      <c r="C274" s="128">
        <v>0</v>
      </c>
      <c r="D274" s="128">
        <v>0</v>
      </c>
      <c r="E274" s="138">
        <v>0</v>
      </c>
      <c r="F274" s="136">
        <f t="shared" si="1"/>
        <v>0</v>
      </c>
      <c r="G274" s="127">
        <v>231</v>
      </c>
    </row>
    <row r="275" customHeight="1" spans="1:7">
      <c r="A275" s="110" t="s">
        <v>193</v>
      </c>
      <c r="B275" s="128"/>
      <c r="C275" s="128">
        <v>0</v>
      </c>
      <c r="D275" s="128">
        <v>0</v>
      </c>
      <c r="E275" s="138">
        <v>0</v>
      </c>
      <c r="F275" s="136">
        <f t="shared" si="1"/>
        <v>0</v>
      </c>
      <c r="G275" s="127">
        <v>23011</v>
      </c>
    </row>
    <row r="276" customHeight="1" spans="1:7">
      <c r="A276" s="110" t="s">
        <v>1663</v>
      </c>
      <c r="B276" s="128"/>
      <c r="C276" s="128">
        <v>0</v>
      </c>
      <c r="D276" s="128">
        <v>0</v>
      </c>
      <c r="E276" s="138">
        <v>0</v>
      </c>
      <c r="F276" s="136">
        <f t="shared" si="1"/>
        <v>0</v>
      </c>
      <c r="G276" s="132"/>
    </row>
    <row r="277" customHeight="1" spans="1:7">
      <c r="A277" s="110" t="s">
        <v>1664</v>
      </c>
      <c r="B277" s="128"/>
      <c r="C277" s="128">
        <v>0</v>
      </c>
      <c r="D277" s="128">
        <v>0</v>
      </c>
      <c r="E277" s="138">
        <v>0</v>
      </c>
      <c r="F277" s="136">
        <f t="shared" si="1"/>
        <v>0</v>
      </c>
      <c r="G277" s="132"/>
    </row>
    <row r="278" customHeight="1" spans="1:7">
      <c r="A278" s="110" t="s">
        <v>1665</v>
      </c>
      <c r="B278" s="128"/>
      <c r="C278" s="128">
        <v>0</v>
      </c>
      <c r="D278" s="128">
        <v>0</v>
      </c>
      <c r="E278" s="138">
        <v>0</v>
      </c>
      <c r="F278" s="136">
        <f t="shared" si="1"/>
        <v>0</v>
      </c>
      <c r="G278" s="132"/>
    </row>
    <row r="279" customHeight="1" spans="1:7">
      <c r="A279" s="110" t="s">
        <v>1666</v>
      </c>
      <c r="B279" s="128"/>
      <c r="C279" s="128">
        <v>5176</v>
      </c>
      <c r="D279" s="128">
        <v>5874</v>
      </c>
      <c r="E279" s="138">
        <v>0</v>
      </c>
      <c r="F279" s="136">
        <f t="shared" si="1"/>
        <v>1.13485316846986</v>
      </c>
      <c r="G279" s="132"/>
    </row>
    <row r="280" customHeight="1" spans="1:7">
      <c r="A280" s="110" t="str">
        <f t="shared" si="2"/>
        <v/>
      </c>
      <c r="B280" s="128"/>
      <c r="C280" s="128">
        <v>0</v>
      </c>
      <c r="D280" s="128">
        <v>0</v>
      </c>
      <c r="E280" s="138">
        <v>0</v>
      </c>
      <c r="F280" s="136">
        <f t="shared" si="1"/>
        <v>0</v>
      </c>
      <c r="G280" s="132"/>
    </row>
    <row r="281" customHeight="1" spans="1:7">
      <c r="A281" s="113" t="s">
        <v>1667</v>
      </c>
      <c r="B281" s="128">
        <v>52693</v>
      </c>
      <c r="C281" s="128">
        <v>93144</v>
      </c>
      <c r="D281" s="128">
        <v>181593</v>
      </c>
      <c r="E281" s="138">
        <v>0</v>
      </c>
      <c r="F281" s="136">
        <f t="shared" si="1"/>
        <v>1.94959417675857</v>
      </c>
      <c r="G281" s="132"/>
    </row>
  </sheetData>
  <sheetProtection insertRows="0" insertColumns="0" deleteColumns="0" deleteRows="0" autoFilter="0"/>
  <mergeCells count="1">
    <mergeCell ref="A1:F1"/>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86"/>
  <sheetViews>
    <sheetView workbookViewId="0">
      <selection activeCell="I11" sqref="I11"/>
    </sheetView>
  </sheetViews>
  <sheetFormatPr defaultColWidth="9" defaultRowHeight="20.25" customHeight="1" outlineLevelCol="6"/>
  <cols>
    <col min="1" max="1" width="50.8518518518519" style="19" customWidth="1"/>
    <col min="2" max="4" width="16.2777777777778" style="19" customWidth="1"/>
    <col min="5" max="5" width="13.2777777777778" style="19" customWidth="1"/>
    <col min="6" max="6" width="13" style="19" customWidth="1"/>
    <col min="7" max="7" width="12.8518518518519" style="122" hidden="1" customWidth="1"/>
  </cols>
  <sheetData>
    <row r="1" ht="45" customHeight="1" spans="1:7">
      <c r="A1" s="20" t="s">
        <v>1668</v>
      </c>
      <c r="B1" s="20"/>
      <c r="C1" s="20"/>
      <c r="D1" s="20"/>
      <c r="E1" s="20"/>
      <c r="F1" s="20"/>
      <c r="G1" s="20"/>
    </row>
    <row r="2" customHeight="1" spans="1:7">
      <c r="A2" s="21"/>
      <c r="B2" s="21"/>
      <c r="C2" s="21"/>
      <c r="D2" s="21"/>
      <c r="E2" s="21"/>
      <c r="F2" s="90" t="s">
        <v>207</v>
      </c>
      <c r="G2" s="90"/>
    </row>
    <row r="3" ht="30" customHeight="1" spans="1:7">
      <c r="A3" s="91" t="s">
        <v>105</v>
      </c>
      <c r="B3" s="92" t="s">
        <v>106</v>
      </c>
      <c r="C3" s="92" t="s">
        <v>107</v>
      </c>
      <c r="D3" s="92" t="s">
        <v>108</v>
      </c>
      <c r="E3" s="92" t="s">
        <v>109</v>
      </c>
      <c r="F3" s="92" t="s">
        <v>110</v>
      </c>
      <c r="G3" s="125" t="s">
        <v>111</v>
      </c>
    </row>
    <row r="4" customHeight="1" spans="1:7">
      <c r="A4" s="24" t="s">
        <v>1353</v>
      </c>
      <c r="B4" s="71">
        <v>0</v>
      </c>
      <c r="C4" s="71">
        <v>47354</v>
      </c>
      <c r="D4" s="71">
        <v>55292</v>
      </c>
      <c r="E4" s="126">
        <f t="shared" ref="E4:E74" si="0">IF(B4=0,0,D4/B4)</f>
        <v>0</v>
      </c>
      <c r="F4" s="126">
        <f t="shared" ref="F4:F86" si="1">IF(C4=0,0,D4/C4)</f>
        <v>1.16763103433712</v>
      </c>
      <c r="G4" s="127">
        <v>10301</v>
      </c>
    </row>
    <row r="5" customHeight="1" spans="1:7">
      <c r="A5" s="24" t="s">
        <v>1354</v>
      </c>
      <c r="B5" s="71">
        <v>0</v>
      </c>
      <c r="C5" s="71">
        <v>0</v>
      </c>
      <c r="D5" s="71">
        <v>0</v>
      </c>
      <c r="E5" s="126">
        <f t="shared" si="0"/>
        <v>0</v>
      </c>
      <c r="F5" s="126">
        <f t="shared" si="1"/>
        <v>0</v>
      </c>
      <c r="G5" s="127">
        <v>1030102</v>
      </c>
    </row>
    <row r="6" customHeight="1" spans="1:7">
      <c r="A6" s="24" t="s">
        <v>1355</v>
      </c>
      <c r="B6" s="71">
        <v>0</v>
      </c>
      <c r="C6" s="71">
        <v>0</v>
      </c>
      <c r="D6" s="71">
        <v>0</v>
      </c>
      <c r="E6" s="126">
        <f t="shared" si="0"/>
        <v>0</v>
      </c>
      <c r="F6" s="126">
        <f t="shared" si="1"/>
        <v>0</v>
      </c>
      <c r="G6" s="127">
        <v>103010201</v>
      </c>
    </row>
    <row r="7" customHeight="1" spans="1:7">
      <c r="A7" s="24" t="s">
        <v>1356</v>
      </c>
      <c r="B7" s="71">
        <v>0</v>
      </c>
      <c r="C7" s="71">
        <v>0</v>
      </c>
      <c r="D7" s="71">
        <v>0</v>
      </c>
      <c r="E7" s="126">
        <f t="shared" si="0"/>
        <v>0</v>
      </c>
      <c r="F7" s="126">
        <f t="shared" si="1"/>
        <v>0</v>
      </c>
      <c r="G7" s="127">
        <v>103010202</v>
      </c>
    </row>
    <row r="8" customHeight="1" spans="1:7">
      <c r="A8" s="24" t="s">
        <v>1357</v>
      </c>
      <c r="B8" s="71">
        <v>0</v>
      </c>
      <c r="C8" s="71">
        <v>0</v>
      </c>
      <c r="D8" s="71">
        <v>0</v>
      </c>
      <c r="E8" s="126">
        <f t="shared" si="0"/>
        <v>0</v>
      </c>
      <c r="F8" s="126">
        <f t="shared" si="1"/>
        <v>0</v>
      </c>
      <c r="G8" s="127">
        <v>1030106</v>
      </c>
    </row>
    <row r="9" customHeight="1" spans="1:7">
      <c r="A9" s="24" t="s">
        <v>1358</v>
      </c>
      <c r="B9" s="71">
        <v>0</v>
      </c>
      <c r="C9" s="71">
        <v>0</v>
      </c>
      <c r="D9" s="71">
        <v>0</v>
      </c>
      <c r="E9" s="126">
        <f t="shared" si="0"/>
        <v>0</v>
      </c>
      <c r="F9" s="126">
        <f t="shared" si="1"/>
        <v>0</v>
      </c>
      <c r="G9" s="127">
        <v>1030110</v>
      </c>
    </row>
    <row r="10" customHeight="1" spans="1:7">
      <c r="A10" s="24" t="s">
        <v>1359</v>
      </c>
      <c r="B10" s="71">
        <v>0</v>
      </c>
      <c r="C10" s="71">
        <v>0</v>
      </c>
      <c r="D10" s="71">
        <v>0</v>
      </c>
      <c r="E10" s="126">
        <f t="shared" si="0"/>
        <v>0</v>
      </c>
      <c r="F10" s="126">
        <f t="shared" si="1"/>
        <v>0</v>
      </c>
      <c r="G10" s="127">
        <v>1030112</v>
      </c>
    </row>
    <row r="11" customHeight="1" spans="1:7">
      <c r="A11" s="24" t="s">
        <v>1360</v>
      </c>
      <c r="B11" s="71">
        <v>0</v>
      </c>
      <c r="C11" s="71">
        <v>0</v>
      </c>
      <c r="D11" s="71">
        <v>0</v>
      </c>
      <c r="E11" s="126">
        <f t="shared" si="0"/>
        <v>0</v>
      </c>
      <c r="F11" s="126">
        <f t="shared" si="1"/>
        <v>0</v>
      </c>
      <c r="G11" s="127">
        <v>1030121</v>
      </c>
    </row>
    <row r="12" customHeight="1" spans="1:7">
      <c r="A12" s="24" t="s">
        <v>1361</v>
      </c>
      <c r="B12" s="71">
        <v>0</v>
      </c>
      <c r="C12" s="71">
        <v>0</v>
      </c>
      <c r="D12" s="71">
        <v>0</v>
      </c>
      <c r="E12" s="126">
        <f t="shared" si="0"/>
        <v>0</v>
      </c>
      <c r="F12" s="126">
        <f t="shared" si="1"/>
        <v>0</v>
      </c>
      <c r="G12" s="127">
        <v>1030129</v>
      </c>
    </row>
    <row r="13" customHeight="1" spans="1:7">
      <c r="A13" s="24" t="s">
        <v>1362</v>
      </c>
      <c r="B13" s="71">
        <v>0</v>
      </c>
      <c r="C13" s="71">
        <v>0</v>
      </c>
      <c r="D13" s="71">
        <v>0</v>
      </c>
      <c r="E13" s="126">
        <f t="shared" si="0"/>
        <v>0</v>
      </c>
      <c r="F13" s="126">
        <f t="shared" si="1"/>
        <v>0</v>
      </c>
      <c r="G13" s="127">
        <v>1030146</v>
      </c>
    </row>
    <row r="14" customHeight="1" spans="1:7">
      <c r="A14" s="24" t="s">
        <v>1363</v>
      </c>
      <c r="B14" s="71">
        <v>0</v>
      </c>
      <c r="C14" s="71">
        <v>0</v>
      </c>
      <c r="D14" s="71">
        <v>0</v>
      </c>
      <c r="E14" s="126">
        <f t="shared" si="0"/>
        <v>0</v>
      </c>
      <c r="F14" s="126">
        <f t="shared" si="1"/>
        <v>0</v>
      </c>
      <c r="G14" s="127">
        <v>1030147</v>
      </c>
    </row>
    <row r="15" customHeight="1" spans="1:7">
      <c r="A15" s="24" t="s">
        <v>1364</v>
      </c>
      <c r="B15" s="71">
        <v>35000</v>
      </c>
      <c r="C15" s="71">
        <v>46073</v>
      </c>
      <c r="D15" s="71">
        <v>52885</v>
      </c>
      <c r="E15" s="126">
        <f t="shared" si="0"/>
        <v>1.511</v>
      </c>
      <c r="F15" s="126">
        <f t="shared" si="1"/>
        <v>1.14785232131617</v>
      </c>
      <c r="G15" s="127">
        <v>1030148</v>
      </c>
    </row>
    <row r="16" customHeight="1" spans="1:7">
      <c r="A16" s="24" t="s">
        <v>1365</v>
      </c>
      <c r="B16" s="71">
        <v>30500</v>
      </c>
      <c r="C16" s="71">
        <v>22795</v>
      </c>
      <c r="D16" s="71">
        <v>45630</v>
      </c>
      <c r="E16" s="126">
        <f t="shared" si="0"/>
        <v>1.49606557377049</v>
      </c>
      <c r="F16" s="126">
        <f t="shared" si="1"/>
        <v>2.00175477078307</v>
      </c>
      <c r="G16" s="127">
        <v>103014801</v>
      </c>
    </row>
    <row r="17" customHeight="1" spans="1:7">
      <c r="A17" s="24" t="s">
        <v>1366</v>
      </c>
      <c r="B17" s="71">
        <v>1000</v>
      </c>
      <c r="C17" s="71">
        <v>151</v>
      </c>
      <c r="D17" s="71">
        <v>180</v>
      </c>
      <c r="E17" s="126">
        <f t="shared" si="0"/>
        <v>0.18</v>
      </c>
      <c r="F17" s="126">
        <f t="shared" si="1"/>
        <v>1.19205298013245</v>
      </c>
      <c r="G17" s="127">
        <v>103014802</v>
      </c>
    </row>
    <row r="18" customHeight="1" spans="1:7">
      <c r="A18" s="24" t="s">
        <v>1367</v>
      </c>
      <c r="B18" s="71">
        <v>5000</v>
      </c>
      <c r="C18" s="71">
        <v>23858</v>
      </c>
      <c r="D18" s="71">
        <v>7454</v>
      </c>
      <c r="E18" s="126">
        <f t="shared" si="0"/>
        <v>1.4908</v>
      </c>
      <c r="F18" s="126">
        <f t="shared" si="1"/>
        <v>0.312431888674658</v>
      </c>
      <c r="G18" s="127">
        <v>103014803</v>
      </c>
    </row>
    <row r="19" customHeight="1" spans="1:7">
      <c r="A19" s="24" t="s">
        <v>1368</v>
      </c>
      <c r="B19" s="71">
        <v>-1500</v>
      </c>
      <c r="C19" s="71">
        <v>-731</v>
      </c>
      <c r="D19" s="71">
        <v>-379</v>
      </c>
      <c r="E19" s="126">
        <f t="shared" si="0"/>
        <v>0.252666666666667</v>
      </c>
      <c r="F19" s="126">
        <f t="shared" si="1"/>
        <v>0.518467852257182</v>
      </c>
      <c r="G19" s="127">
        <v>103014898</v>
      </c>
    </row>
    <row r="20" customHeight="1" spans="1:7">
      <c r="A20" s="24" t="s">
        <v>1369</v>
      </c>
      <c r="B20" s="71">
        <v>0</v>
      </c>
      <c r="C20" s="71">
        <v>0</v>
      </c>
      <c r="D20" s="71">
        <v>0</v>
      </c>
      <c r="E20" s="126">
        <f t="shared" si="0"/>
        <v>0</v>
      </c>
      <c r="F20" s="126">
        <f t="shared" si="1"/>
        <v>0</v>
      </c>
      <c r="G20" s="127">
        <v>103014899</v>
      </c>
    </row>
    <row r="21" customHeight="1" spans="1:7">
      <c r="A21" s="24" t="s">
        <v>1370</v>
      </c>
      <c r="B21" s="71">
        <v>0</v>
      </c>
      <c r="C21" s="71">
        <v>0</v>
      </c>
      <c r="D21" s="71">
        <v>0</v>
      </c>
      <c r="E21" s="126">
        <f t="shared" si="0"/>
        <v>0</v>
      </c>
      <c r="F21" s="126">
        <f t="shared" si="1"/>
        <v>0</v>
      </c>
      <c r="G21" s="127">
        <v>1030149</v>
      </c>
    </row>
    <row r="22" customHeight="1" spans="1:7">
      <c r="A22" s="24" t="s">
        <v>1371</v>
      </c>
      <c r="B22" s="71">
        <v>0</v>
      </c>
      <c r="C22" s="71">
        <v>0</v>
      </c>
      <c r="D22" s="71">
        <v>0</v>
      </c>
      <c r="E22" s="126">
        <f t="shared" si="0"/>
        <v>0</v>
      </c>
      <c r="F22" s="126">
        <f t="shared" si="1"/>
        <v>0</v>
      </c>
      <c r="G22" s="127">
        <v>1030150</v>
      </c>
    </row>
    <row r="23" customHeight="1" spans="1:7">
      <c r="A23" s="24" t="s">
        <v>1372</v>
      </c>
      <c r="B23" s="71">
        <v>0</v>
      </c>
      <c r="C23" s="71">
        <v>0</v>
      </c>
      <c r="D23" s="71">
        <v>0</v>
      </c>
      <c r="E23" s="126">
        <f t="shared" si="0"/>
        <v>0</v>
      </c>
      <c r="F23" s="126">
        <f t="shared" si="1"/>
        <v>0</v>
      </c>
      <c r="G23" s="127">
        <v>103015001</v>
      </c>
    </row>
    <row r="24" customHeight="1" spans="1:7">
      <c r="A24" s="24" t="s">
        <v>1373</v>
      </c>
      <c r="B24" s="71">
        <v>0</v>
      </c>
      <c r="C24" s="71">
        <v>0</v>
      </c>
      <c r="D24" s="71">
        <v>0</v>
      </c>
      <c r="E24" s="126">
        <f t="shared" si="0"/>
        <v>0</v>
      </c>
      <c r="F24" s="126">
        <f t="shared" si="1"/>
        <v>0</v>
      </c>
      <c r="G24" s="127">
        <v>103015002</v>
      </c>
    </row>
    <row r="25" customHeight="1" spans="1:7">
      <c r="A25" s="24" t="s">
        <v>1374</v>
      </c>
      <c r="B25" s="71">
        <v>0</v>
      </c>
      <c r="C25" s="71">
        <v>0</v>
      </c>
      <c r="D25" s="71">
        <v>0</v>
      </c>
      <c r="E25" s="126">
        <f t="shared" si="0"/>
        <v>0</v>
      </c>
      <c r="F25" s="126">
        <f t="shared" si="1"/>
        <v>0</v>
      </c>
      <c r="G25" s="127">
        <v>1030152</v>
      </c>
    </row>
    <row r="26" customHeight="1" spans="1:7">
      <c r="A26" s="24" t="s">
        <v>1375</v>
      </c>
      <c r="B26" s="71">
        <v>0</v>
      </c>
      <c r="C26" s="71">
        <v>0</v>
      </c>
      <c r="D26" s="71">
        <v>0</v>
      </c>
      <c r="E26" s="126">
        <f t="shared" si="0"/>
        <v>0</v>
      </c>
      <c r="F26" s="126">
        <f t="shared" si="1"/>
        <v>0</v>
      </c>
      <c r="G26" s="127">
        <v>1030153</v>
      </c>
    </row>
    <row r="27" customHeight="1" spans="1:7">
      <c r="A27" s="24" t="s">
        <v>1376</v>
      </c>
      <c r="B27" s="71">
        <v>0</v>
      </c>
      <c r="C27" s="71">
        <v>0</v>
      </c>
      <c r="D27" s="71">
        <v>0</v>
      </c>
      <c r="E27" s="126">
        <f t="shared" si="0"/>
        <v>0</v>
      </c>
      <c r="F27" s="126">
        <f t="shared" si="1"/>
        <v>0</v>
      </c>
      <c r="G27" s="127">
        <v>1030154</v>
      </c>
    </row>
    <row r="28" customHeight="1" spans="1:7">
      <c r="A28" s="24" t="s">
        <v>1377</v>
      </c>
      <c r="B28" s="71">
        <v>0</v>
      </c>
      <c r="C28" s="71">
        <v>0</v>
      </c>
      <c r="D28" s="71">
        <v>0</v>
      </c>
      <c r="E28" s="126">
        <f t="shared" si="0"/>
        <v>0</v>
      </c>
      <c r="F28" s="126">
        <f t="shared" si="1"/>
        <v>0</v>
      </c>
      <c r="G28" s="127">
        <v>1030155</v>
      </c>
    </row>
    <row r="29" customHeight="1" spans="1:7">
      <c r="A29" s="24" t="s">
        <v>1378</v>
      </c>
      <c r="B29" s="71">
        <v>0</v>
      </c>
      <c r="C29" s="71">
        <v>0</v>
      </c>
      <c r="D29" s="71">
        <v>0</v>
      </c>
      <c r="E29" s="126">
        <f t="shared" si="0"/>
        <v>0</v>
      </c>
      <c r="F29" s="126">
        <f t="shared" si="1"/>
        <v>0</v>
      </c>
      <c r="G29" s="127">
        <v>103015501</v>
      </c>
    </row>
    <row r="30" customHeight="1" spans="1:7">
      <c r="A30" s="24" t="s">
        <v>1379</v>
      </c>
      <c r="B30" s="71">
        <v>0</v>
      </c>
      <c r="C30" s="71">
        <v>0</v>
      </c>
      <c r="D30" s="71">
        <v>0</v>
      </c>
      <c r="E30" s="126">
        <f t="shared" si="0"/>
        <v>0</v>
      </c>
      <c r="F30" s="126">
        <f t="shared" si="1"/>
        <v>0</v>
      </c>
      <c r="G30" s="127">
        <v>103015502</v>
      </c>
    </row>
    <row r="31" customHeight="1" spans="1:7">
      <c r="A31" s="24" t="s">
        <v>1380</v>
      </c>
      <c r="B31" s="71">
        <v>200</v>
      </c>
      <c r="C31" s="71">
        <v>154</v>
      </c>
      <c r="D31" s="71">
        <v>695</v>
      </c>
      <c r="E31" s="126">
        <f t="shared" si="0"/>
        <v>3.475</v>
      </c>
      <c r="F31" s="126">
        <f t="shared" si="1"/>
        <v>4.51298701298701</v>
      </c>
      <c r="G31" s="127">
        <v>1030156</v>
      </c>
    </row>
    <row r="32" customHeight="1" spans="1:7">
      <c r="A32" s="24" t="s">
        <v>1381</v>
      </c>
      <c r="B32" s="71">
        <v>0</v>
      </c>
      <c r="C32" s="71">
        <v>0</v>
      </c>
      <c r="D32" s="71">
        <v>0</v>
      </c>
      <c r="E32" s="126">
        <f t="shared" si="0"/>
        <v>0</v>
      </c>
      <c r="F32" s="126">
        <f t="shared" si="1"/>
        <v>0</v>
      </c>
      <c r="G32" s="127">
        <v>1030157</v>
      </c>
    </row>
    <row r="33" customHeight="1" spans="1:7">
      <c r="A33" s="24" t="s">
        <v>1382</v>
      </c>
      <c r="B33" s="71">
        <v>0</v>
      </c>
      <c r="C33" s="71">
        <v>0</v>
      </c>
      <c r="D33" s="71">
        <v>0</v>
      </c>
      <c r="E33" s="126">
        <f t="shared" si="0"/>
        <v>0</v>
      </c>
      <c r="F33" s="126">
        <f t="shared" si="1"/>
        <v>0</v>
      </c>
      <c r="G33" s="127">
        <v>1030158</v>
      </c>
    </row>
    <row r="34" customHeight="1" spans="1:7">
      <c r="A34" s="24" t="s">
        <v>1383</v>
      </c>
      <c r="B34" s="71">
        <v>0</v>
      </c>
      <c r="C34" s="71">
        <v>0</v>
      </c>
      <c r="D34" s="71">
        <v>0</v>
      </c>
      <c r="E34" s="126">
        <f t="shared" si="0"/>
        <v>0</v>
      </c>
      <c r="F34" s="126">
        <f t="shared" si="1"/>
        <v>0</v>
      </c>
      <c r="G34" s="127">
        <v>103015801</v>
      </c>
    </row>
    <row r="35" customHeight="1" spans="1:7">
      <c r="A35" s="24" t="s">
        <v>1384</v>
      </c>
      <c r="B35" s="71">
        <v>0</v>
      </c>
      <c r="C35" s="71">
        <v>0</v>
      </c>
      <c r="D35" s="71">
        <v>0</v>
      </c>
      <c r="E35" s="126">
        <f t="shared" si="0"/>
        <v>0</v>
      </c>
      <c r="F35" s="126">
        <f t="shared" si="1"/>
        <v>0</v>
      </c>
      <c r="G35" s="127">
        <v>103015803</v>
      </c>
    </row>
    <row r="36" customHeight="1" spans="1:7">
      <c r="A36" s="24" t="s">
        <v>1385</v>
      </c>
      <c r="B36" s="71">
        <v>0</v>
      </c>
      <c r="C36" s="71">
        <v>0</v>
      </c>
      <c r="D36" s="71">
        <v>0</v>
      </c>
      <c r="E36" s="126">
        <f t="shared" si="0"/>
        <v>0</v>
      </c>
      <c r="F36" s="126">
        <f t="shared" si="1"/>
        <v>0</v>
      </c>
      <c r="G36" s="127">
        <v>1030159</v>
      </c>
    </row>
    <row r="37" customHeight="1" spans="1:7">
      <c r="A37" s="24" t="s">
        <v>1386</v>
      </c>
      <c r="B37" s="71">
        <v>0</v>
      </c>
      <c r="C37" s="71">
        <v>0</v>
      </c>
      <c r="D37" s="71">
        <v>0</v>
      </c>
      <c r="E37" s="126">
        <f t="shared" si="0"/>
        <v>0</v>
      </c>
      <c r="F37" s="126">
        <f t="shared" si="1"/>
        <v>0</v>
      </c>
      <c r="G37" s="127">
        <v>1030166</v>
      </c>
    </row>
    <row r="38" customHeight="1" spans="1:7">
      <c r="A38" s="24" t="s">
        <v>1387</v>
      </c>
      <c r="B38" s="71">
        <v>0</v>
      </c>
      <c r="C38" s="71">
        <v>0</v>
      </c>
      <c r="D38" s="71">
        <v>0</v>
      </c>
      <c r="E38" s="126">
        <f t="shared" si="0"/>
        <v>0</v>
      </c>
      <c r="F38" s="126">
        <f t="shared" si="1"/>
        <v>0</v>
      </c>
      <c r="G38" s="127">
        <v>1030168</v>
      </c>
    </row>
    <row r="39" customHeight="1" spans="1:7">
      <c r="A39" s="24" t="s">
        <v>1388</v>
      </c>
      <c r="B39" s="71">
        <v>0</v>
      </c>
      <c r="C39" s="71">
        <v>0</v>
      </c>
      <c r="D39" s="71">
        <v>0</v>
      </c>
      <c r="E39" s="126">
        <f t="shared" si="0"/>
        <v>0</v>
      </c>
      <c r="F39" s="126">
        <f t="shared" si="1"/>
        <v>0</v>
      </c>
      <c r="G39" s="127">
        <v>1030171</v>
      </c>
    </row>
    <row r="40" customHeight="1" spans="1:7">
      <c r="A40" s="24" t="s">
        <v>1389</v>
      </c>
      <c r="B40" s="71">
        <v>0</v>
      </c>
      <c r="C40" s="71">
        <v>0</v>
      </c>
      <c r="D40" s="71">
        <v>0</v>
      </c>
      <c r="E40" s="126">
        <f t="shared" si="0"/>
        <v>0</v>
      </c>
      <c r="F40" s="126">
        <f t="shared" si="1"/>
        <v>0</v>
      </c>
      <c r="G40" s="127">
        <v>1030175</v>
      </c>
    </row>
    <row r="41" customHeight="1" spans="1:7">
      <c r="A41" s="24" t="s">
        <v>1390</v>
      </c>
      <c r="B41" s="71">
        <v>0</v>
      </c>
      <c r="C41" s="71">
        <v>0</v>
      </c>
      <c r="D41" s="71">
        <v>0</v>
      </c>
      <c r="E41" s="126">
        <f t="shared" si="0"/>
        <v>0</v>
      </c>
      <c r="F41" s="126">
        <f t="shared" si="1"/>
        <v>0</v>
      </c>
      <c r="G41" s="127">
        <v>103017501</v>
      </c>
    </row>
    <row r="42" customHeight="1" spans="1:7">
      <c r="A42" s="24" t="s">
        <v>1391</v>
      </c>
      <c r="B42" s="71">
        <v>0</v>
      </c>
      <c r="C42" s="71">
        <v>0</v>
      </c>
      <c r="D42" s="71">
        <v>0</v>
      </c>
      <c r="E42" s="126">
        <f t="shared" si="0"/>
        <v>0</v>
      </c>
      <c r="F42" s="126">
        <f t="shared" si="1"/>
        <v>0</v>
      </c>
      <c r="G42" s="127">
        <v>103017502</v>
      </c>
    </row>
    <row r="43" customHeight="1" spans="1:7">
      <c r="A43" s="24" t="s">
        <v>1392</v>
      </c>
      <c r="B43" s="71">
        <v>1000</v>
      </c>
      <c r="C43" s="71">
        <v>1127</v>
      </c>
      <c r="D43" s="71">
        <v>1712</v>
      </c>
      <c r="E43" s="126">
        <f t="shared" si="0"/>
        <v>1.712</v>
      </c>
      <c r="F43" s="126">
        <f t="shared" si="1"/>
        <v>1.51907719609583</v>
      </c>
      <c r="G43" s="127">
        <v>1030178</v>
      </c>
    </row>
    <row r="44" customHeight="1" spans="1:7">
      <c r="A44" s="24" t="s">
        <v>1393</v>
      </c>
      <c r="B44" s="71">
        <v>0</v>
      </c>
      <c r="C44" s="71">
        <v>0</v>
      </c>
      <c r="D44" s="71">
        <v>0</v>
      </c>
      <c r="E44" s="126">
        <f t="shared" si="0"/>
        <v>0</v>
      </c>
      <c r="F44" s="126">
        <f t="shared" si="1"/>
        <v>0</v>
      </c>
      <c r="G44" s="127">
        <v>1030180</v>
      </c>
    </row>
    <row r="45" customHeight="1" spans="1:7">
      <c r="A45" s="24" t="s">
        <v>1394</v>
      </c>
      <c r="B45" s="71">
        <v>0</v>
      </c>
      <c r="C45" s="71">
        <v>0</v>
      </c>
      <c r="D45" s="71">
        <v>0</v>
      </c>
      <c r="E45" s="126">
        <f t="shared" si="0"/>
        <v>0</v>
      </c>
      <c r="F45" s="126">
        <f t="shared" si="1"/>
        <v>0</v>
      </c>
      <c r="G45" s="127">
        <v>103018001</v>
      </c>
    </row>
    <row r="46" customHeight="1" spans="1:7">
      <c r="A46" s="24" t="s">
        <v>1395</v>
      </c>
      <c r="B46" s="71">
        <v>0</v>
      </c>
      <c r="C46" s="71">
        <v>0</v>
      </c>
      <c r="D46" s="71">
        <v>0</v>
      </c>
      <c r="E46" s="126">
        <f t="shared" si="0"/>
        <v>0</v>
      </c>
      <c r="F46" s="126">
        <f t="shared" si="1"/>
        <v>0</v>
      </c>
      <c r="G46" s="127">
        <v>103018002</v>
      </c>
    </row>
    <row r="47" customHeight="1" spans="1:7">
      <c r="A47" s="24" t="s">
        <v>1396</v>
      </c>
      <c r="B47" s="71">
        <v>0</v>
      </c>
      <c r="C47" s="71">
        <v>0</v>
      </c>
      <c r="D47" s="71">
        <v>0</v>
      </c>
      <c r="E47" s="126">
        <f t="shared" si="0"/>
        <v>0</v>
      </c>
      <c r="F47" s="126">
        <f t="shared" si="1"/>
        <v>0</v>
      </c>
      <c r="G47" s="127">
        <v>103018003</v>
      </c>
    </row>
    <row r="48" customHeight="1" spans="1:7">
      <c r="A48" s="24" t="s">
        <v>1397</v>
      </c>
      <c r="B48" s="71">
        <v>0</v>
      </c>
      <c r="C48" s="71">
        <v>0</v>
      </c>
      <c r="D48" s="71">
        <v>0</v>
      </c>
      <c r="E48" s="126">
        <f t="shared" si="0"/>
        <v>0</v>
      </c>
      <c r="F48" s="126">
        <f t="shared" si="1"/>
        <v>0</v>
      </c>
      <c r="G48" s="127">
        <v>103018004</v>
      </c>
    </row>
    <row r="49" customHeight="1" spans="1:7">
      <c r="A49" s="24" t="s">
        <v>1398</v>
      </c>
      <c r="B49" s="71">
        <v>0</v>
      </c>
      <c r="C49" s="71">
        <v>0</v>
      </c>
      <c r="D49" s="71">
        <v>0</v>
      </c>
      <c r="E49" s="126">
        <f t="shared" si="0"/>
        <v>0</v>
      </c>
      <c r="F49" s="126">
        <f t="shared" si="1"/>
        <v>0</v>
      </c>
      <c r="G49" s="127">
        <v>103018005</v>
      </c>
    </row>
    <row r="50" customHeight="1" spans="1:7">
      <c r="A50" s="24" t="s">
        <v>1399</v>
      </c>
      <c r="B50" s="71">
        <v>0</v>
      </c>
      <c r="C50" s="71">
        <v>0</v>
      </c>
      <c r="D50" s="71">
        <v>0</v>
      </c>
      <c r="E50" s="126">
        <f t="shared" si="0"/>
        <v>0</v>
      </c>
      <c r="F50" s="126">
        <f t="shared" si="1"/>
        <v>0</v>
      </c>
      <c r="G50" s="127">
        <v>103018006</v>
      </c>
    </row>
    <row r="51" customHeight="1" spans="1:7">
      <c r="A51" s="24" t="s">
        <v>1400</v>
      </c>
      <c r="B51" s="71">
        <v>0</v>
      </c>
      <c r="C51" s="71">
        <v>0</v>
      </c>
      <c r="D51" s="71">
        <v>0</v>
      </c>
      <c r="E51" s="126">
        <f t="shared" si="0"/>
        <v>0</v>
      </c>
      <c r="F51" s="126">
        <f t="shared" si="1"/>
        <v>0</v>
      </c>
      <c r="G51" s="127">
        <v>103018007</v>
      </c>
    </row>
    <row r="52" customHeight="1" spans="1:7">
      <c r="A52" s="24" t="s">
        <v>1401</v>
      </c>
      <c r="B52" s="71">
        <v>0</v>
      </c>
      <c r="C52" s="71">
        <v>0</v>
      </c>
      <c r="D52" s="71">
        <v>0</v>
      </c>
      <c r="E52" s="126">
        <f t="shared" si="0"/>
        <v>0</v>
      </c>
      <c r="F52" s="126">
        <f t="shared" si="1"/>
        <v>0</v>
      </c>
      <c r="G52" s="127">
        <v>1030181</v>
      </c>
    </row>
    <row r="53" customHeight="1" spans="1:7">
      <c r="A53" s="24" t="s">
        <v>1402</v>
      </c>
      <c r="B53" s="71">
        <v>0</v>
      </c>
      <c r="C53" s="71">
        <v>0</v>
      </c>
      <c r="D53" s="71">
        <v>0</v>
      </c>
      <c r="E53" s="126">
        <f t="shared" si="0"/>
        <v>0</v>
      </c>
      <c r="F53" s="126">
        <f t="shared" si="1"/>
        <v>0</v>
      </c>
      <c r="G53" s="127">
        <v>1030199</v>
      </c>
    </row>
    <row r="54" customHeight="1" spans="1:7">
      <c r="A54" s="24" t="s">
        <v>1403</v>
      </c>
      <c r="B54" s="71">
        <v>9317</v>
      </c>
      <c r="C54" s="71">
        <v>5932</v>
      </c>
      <c r="D54" s="71">
        <v>6219</v>
      </c>
      <c r="E54" s="126">
        <f t="shared" si="0"/>
        <v>0.66748953525813</v>
      </c>
      <c r="F54" s="126">
        <f t="shared" si="1"/>
        <v>1.04838165879973</v>
      </c>
      <c r="G54" s="127">
        <v>10310</v>
      </c>
    </row>
    <row r="55" customHeight="1" spans="1:7">
      <c r="A55" s="24" t="s">
        <v>1404</v>
      </c>
      <c r="B55" s="71">
        <v>0</v>
      </c>
      <c r="C55" s="71">
        <v>0</v>
      </c>
      <c r="D55" s="71">
        <v>0</v>
      </c>
      <c r="E55" s="126">
        <f t="shared" si="0"/>
        <v>0</v>
      </c>
      <c r="F55" s="126">
        <f t="shared" si="1"/>
        <v>0</v>
      </c>
      <c r="G55" s="127">
        <v>1031003</v>
      </c>
    </row>
    <row r="56" customHeight="1" spans="1:7">
      <c r="A56" s="24" t="s">
        <v>1405</v>
      </c>
      <c r="B56" s="71">
        <v>0</v>
      </c>
      <c r="C56" s="71">
        <v>0</v>
      </c>
      <c r="D56" s="71">
        <v>0</v>
      </c>
      <c r="E56" s="126">
        <f t="shared" si="0"/>
        <v>0</v>
      </c>
      <c r="F56" s="126">
        <f t="shared" si="1"/>
        <v>0</v>
      </c>
      <c r="G56" s="127">
        <v>1031005</v>
      </c>
    </row>
    <row r="57" customHeight="1" spans="1:7">
      <c r="A57" s="24" t="s">
        <v>1406</v>
      </c>
      <c r="B57" s="71">
        <v>1695</v>
      </c>
      <c r="C57" s="71">
        <v>1635</v>
      </c>
      <c r="D57" s="71">
        <v>1635</v>
      </c>
      <c r="E57" s="126">
        <f t="shared" si="0"/>
        <v>0.964601769911504</v>
      </c>
      <c r="F57" s="126">
        <f t="shared" si="1"/>
        <v>1</v>
      </c>
      <c r="G57" s="127">
        <v>1031006</v>
      </c>
    </row>
    <row r="58" customHeight="1" spans="1:7">
      <c r="A58" s="24" t="s">
        <v>1407</v>
      </c>
      <c r="B58" s="71">
        <v>0</v>
      </c>
      <c r="C58" s="71">
        <v>0</v>
      </c>
      <c r="D58" s="71">
        <v>0</v>
      </c>
      <c r="E58" s="126">
        <f t="shared" si="0"/>
        <v>0</v>
      </c>
      <c r="F58" s="126">
        <f t="shared" si="1"/>
        <v>0</v>
      </c>
      <c r="G58" s="127">
        <v>103100601</v>
      </c>
    </row>
    <row r="59" customHeight="1" spans="1:7">
      <c r="A59" s="24" t="s">
        <v>1408</v>
      </c>
      <c r="B59" s="71">
        <v>1695</v>
      </c>
      <c r="C59" s="71">
        <v>1635</v>
      </c>
      <c r="D59" s="71">
        <v>1635</v>
      </c>
      <c r="E59" s="126">
        <f t="shared" si="0"/>
        <v>0.964601769911504</v>
      </c>
      <c r="F59" s="126">
        <f t="shared" si="1"/>
        <v>1</v>
      </c>
      <c r="G59" s="127">
        <v>103100602</v>
      </c>
    </row>
    <row r="60" customHeight="1" spans="1:7">
      <c r="A60" s="24" t="s">
        <v>1409</v>
      </c>
      <c r="B60" s="71">
        <v>0</v>
      </c>
      <c r="C60" s="71">
        <v>0</v>
      </c>
      <c r="D60" s="71">
        <v>0</v>
      </c>
      <c r="E60" s="126">
        <f t="shared" si="0"/>
        <v>0</v>
      </c>
      <c r="F60" s="126">
        <f t="shared" si="1"/>
        <v>0</v>
      </c>
      <c r="G60" s="127">
        <v>103100699</v>
      </c>
    </row>
    <row r="61" customHeight="1" spans="1:7">
      <c r="A61" s="24" t="s">
        <v>1410</v>
      </c>
      <c r="B61" s="71">
        <v>0</v>
      </c>
      <c r="C61" s="71">
        <v>0</v>
      </c>
      <c r="D61" s="71">
        <v>0</v>
      </c>
      <c r="E61" s="126">
        <f t="shared" si="0"/>
        <v>0</v>
      </c>
      <c r="F61" s="126">
        <f t="shared" si="1"/>
        <v>0</v>
      </c>
      <c r="G61" s="127">
        <v>1031008</v>
      </c>
    </row>
    <row r="62" customHeight="1" spans="1:7">
      <c r="A62" s="24" t="s">
        <v>1411</v>
      </c>
      <c r="B62" s="71">
        <v>0</v>
      </c>
      <c r="C62" s="71">
        <v>0</v>
      </c>
      <c r="D62" s="71">
        <v>0</v>
      </c>
      <c r="E62" s="126">
        <f t="shared" si="0"/>
        <v>0</v>
      </c>
      <c r="F62" s="126">
        <f t="shared" si="1"/>
        <v>0</v>
      </c>
      <c r="G62" s="127">
        <v>1031009</v>
      </c>
    </row>
    <row r="63" customHeight="1" spans="1:7">
      <c r="A63" s="24" t="s">
        <v>1412</v>
      </c>
      <c r="B63" s="71">
        <v>0</v>
      </c>
      <c r="C63" s="71">
        <v>0</v>
      </c>
      <c r="D63" s="71">
        <v>0</v>
      </c>
      <c r="E63" s="126">
        <f t="shared" si="0"/>
        <v>0</v>
      </c>
      <c r="F63" s="126">
        <f t="shared" si="1"/>
        <v>0</v>
      </c>
      <c r="G63" s="127">
        <v>1031010</v>
      </c>
    </row>
    <row r="64" customHeight="1" spans="1:7">
      <c r="A64" s="24" t="s">
        <v>1413</v>
      </c>
      <c r="B64" s="71">
        <v>0</v>
      </c>
      <c r="C64" s="71">
        <v>0</v>
      </c>
      <c r="D64" s="71">
        <v>0</v>
      </c>
      <c r="E64" s="126">
        <f t="shared" si="0"/>
        <v>0</v>
      </c>
      <c r="F64" s="126">
        <f t="shared" si="1"/>
        <v>0</v>
      </c>
      <c r="G64" s="127">
        <v>1031011</v>
      </c>
    </row>
    <row r="65" customHeight="1" spans="1:7">
      <c r="A65" s="24" t="s">
        <v>1414</v>
      </c>
      <c r="B65" s="71">
        <v>0</v>
      </c>
      <c r="C65" s="71">
        <v>0</v>
      </c>
      <c r="D65" s="71">
        <v>0</v>
      </c>
      <c r="E65" s="126">
        <f t="shared" si="0"/>
        <v>0</v>
      </c>
      <c r="F65" s="126">
        <f t="shared" si="1"/>
        <v>0</v>
      </c>
      <c r="G65" s="127">
        <v>1031012</v>
      </c>
    </row>
    <row r="66" customHeight="1" spans="1:7">
      <c r="A66" s="24" t="s">
        <v>1415</v>
      </c>
      <c r="B66" s="71">
        <v>0</v>
      </c>
      <c r="C66" s="71">
        <v>0</v>
      </c>
      <c r="D66" s="71">
        <v>0</v>
      </c>
      <c r="E66" s="126">
        <f t="shared" si="0"/>
        <v>0</v>
      </c>
      <c r="F66" s="126">
        <f t="shared" si="1"/>
        <v>0</v>
      </c>
      <c r="G66" s="127">
        <v>1031013</v>
      </c>
    </row>
    <row r="67" customHeight="1" spans="1:7">
      <c r="A67" s="24" t="s">
        <v>1416</v>
      </c>
      <c r="B67" s="71">
        <v>0</v>
      </c>
      <c r="C67" s="71">
        <v>0</v>
      </c>
      <c r="D67" s="71">
        <v>0</v>
      </c>
      <c r="E67" s="126">
        <f t="shared" si="0"/>
        <v>0</v>
      </c>
      <c r="F67" s="126">
        <f t="shared" si="1"/>
        <v>0</v>
      </c>
      <c r="G67" s="127">
        <v>103101301</v>
      </c>
    </row>
    <row r="68" customHeight="1" spans="1:7">
      <c r="A68" s="24" t="s">
        <v>1417</v>
      </c>
      <c r="B68" s="71">
        <v>0</v>
      </c>
      <c r="C68" s="71">
        <v>0</v>
      </c>
      <c r="D68" s="71">
        <v>0</v>
      </c>
      <c r="E68" s="126">
        <f t="shared" si="0"/>
        <v>0</v>
      </c>
      <c r="F68" s="126">
        <f t="shared" si="1"/>
        <v>0</v>
      </c>
      <c r="G68" s="127">
        <v>103101399</v>
      </c>
    </row>
    <row r="69" customHeight="1" spans="1:7">
      <c r="A69" s="24" t="s">
        <v>1418</v>
      </c>
      <c r="B69" s="71">
        <v>0</v>
      </c>
      <c r="C69" s="71">
        <v>0</v>
      </c>
      <c r="D69" s="71">
        <v>0</v>
      </c>
      <c r="E69" s="126">
        <f t="shared" si="0"/>
        <v>0</v>
      </c>
      <c r="F69" s="126">
        <f t="shared" si="1"/>
        <v>0</v>
      </c>
      <c r="G69" s="127">
        <v>1031014</v>
      </c>
    </row>
    <row r="70" customHeight="1" spans="1:7">
      <c r="A70" s="24" t="s">
        <v>1419</v>
      </c>
      <c r="B70" s="71">
        <v>7622</v>
      </c>
      <c r="C70" s="71">
        <v>4297</v>
      </c>
      <c r="D70" s="71">
        <v>4584</v>
      </c>
      <c r="E70" s="126">
        <f t="shared" si="0"/>
        <v>0.601416950931514</v>
      </c>
      <c r="F70" s="126">
        <f t="shared" si="1"/>
        <v>1.06679078426809</v>
      </c>
      <c r="G70" s="127">
        <v>1031099</v>
      </c>
    </row>
    <row r="71" customHeight="1" spans="1:7">
      <c r="A71" s="24" t="s">
        <v>1420</v>
      </c>
      <c r="B71" s="71">
        <v>7622</v>
      </c>
      <c r="C71" s="71">
        <v>4297</v>
      </c>
      <c r="D71" s="71">
        <v>4584</v>
      </c>
      <c r="E71" s="126">
        <f t="shared" si="0"/>
        <v>0.601416950931514</v>
      </c>
      <c r="F71" s="126">
        <f t="shared" si="1"/>
        <v>1.06679078426809</v>
      </c>
      <c r="G71" s="127">
        <v>103109998</v>
      </c>
    </row>
    <row r="72" customHeight="1" spans="1:7">
      <c r="A72" s="24" t="s">
        <v>1421</v>
      </c>
      <c r="B72" s="71">
        <v>0</v>
      </c>
      <c r="C72" s="71">
        <v>0</v>
      </c>
      <c r="D72" s="71">
        <v>0</v>
      </c>
      <c r="E72" s="126">
        <f t="shared" si="0"/>
        <v>0</v>
      </c>
      <c r="F72" s="126">
        <f t="shared" si="1"/>
        <v>0</v>
      </c>
      <c r="G72" s="127">
        <v>103109999</v>
      </c>
    </row>
    <row r="73" customHeight="1" spans="1:7">
      <c r="A73" s="24" t="str">
        <f t="shared" ref="A73:A85" si="2">""</f>
        <v/>
      </c>
      <c r="B73" s="71">
        <v>0</v>
      </c>
      <c r="C73" s="71">
        <v>0</v>
      </c>
      <c r="D73" s="71">
        <v>0</v>
      </c>
      <c r="E73" s="131">
        <v>0</v>
      </c>
      <c r="F73" s="131">
        <v>0</v>
      </c>
      <c r="G73" s="132"/>
    </row>
    <row r="74" customHeight="1" spans="1:7">
      <c r="A74" s="23" t="s">
        <v>1422</v>
      </c>
      <c r="B74" s="71">
        <v>45517</v>
      </c>
      <c r="C74" s="71">
        <v>53286</v>
      </c>
      <c r="D74" s="71">
        <v>61511</v>
      </c>
      <c r="E74" s="126">
        <f t="shared" si="0"/>
        <v>1.35138519673968</v>
      </c>
      <c r="F74" s="126">
        <f t="shared" si="1"/>
        <v>1.15435574071989</v>
      </c>
      <c r="G74" s="132"/>
    </row>
    <row r="75" customHeight="1" spans="1:7">
      <c r="A75" s="134" t="str">
        <f t="shared" si="2"/>
        <v/>
      </c>
      <c r="B75" s="71">
        <v>0</v>
      </c>
      <c r="C75" s="71">
        <v>0</v>
      </c>
      <c r="D75" s="71">
        <v>0</v>
      </c>
      <c r="E75" s="131">
        <v>0</v>
      </c>
      <c r="F75" s="131">
        <v>0</v>
      </c>
      <c r="G75" s="132"/>
    </row>
    <row r="76" customHeight="1" spans="1:7">
      <c r="A76" s="134" t="s">
        <v>1423</v>
      </c>
      <c r="B76" s="71">
        <v>2000</v>
      </c>
      <c r="C76" s="71">
        <v>3832</v>
      </c>
      <c r="D76" s="71">
        <v>3406</v>
      </c>
      <c r="E76" s="131">
        <v>0</v>
      </c>
      <c r="F76" s="126">
        <f t="shared" si="1"/>
        <v>0.888830897703549</v>
      </c>
      <c r="G76" s="132"/>
    </row>
    <row r="77" customHeight="1" spans="1:7">
      <c r="A77" s="134" t="s">
        <v>1424</v>
      </c>
      <c r="B77" s="71"/>
      <c r="C77" s="71">
        <v>0</v>
      </c>
      <c r="D77" s="71">
        <v>0</v>
      </c>
      <c r="E77" s="131">
        <v>0</v>
      </c>
      <c r="F77" s="126">
        <f t="shared" si="1"/>
        <v>0</v>
      </c>
      <c r="G77" s="127">
        <v>1100603</v>
      </c>
    </row>
    <row r="78" customHeight="1" spans="1:7">
      <c r="A78" s="134" t="s">
        <v>1425</v>
      </c>
      <c r="B78" s="71"/>
      <c r="C78" s="71">
        <v>0</v>
      </c>
      <c r="D78" s="71">
        <v>0</v>
      </c>
      <c r="E78" s="131">
        <v>0</v>
      </c>
      <c r="F78" s="126">
        <f t="shared" si="1"/>
        <v>0</v>
      </c>
      <c r="G78" s="132"/>
    </row>
    <row r="79" customHeight="1" spans="1:7">
      <c r="A79" s="134" t="s">
        <v>1426</v>
      </c>
      <c r="B79" s="71">
        <v>5176</v>
      </c>
      <c r="C79" s="71">
        <v>21026</v>
      </c>
      <c r="D79" s="71">
        <v>5176</v>
      </c>
      <c r="E79" s="131">
        <v>0</v>
      </c>
      <c r="F79" s="126">
        <f t="shared" si="1"/>
        <v>0.24617140682964</v>
      </c>
      <c r="G79" s="127">
        <v>1100802</v>
      </c>
    </row>
    <row r="80" customHeight="1" spans="1:7">
      <c r="A80" s="134" t="s">
        <v>1427</v>
      </c>
      <c r="B80" s="71"/>
      <c r="C80" s="71">
        <v>0</v>
      </c>
      <c r="D80" s="71">
        <v>32500</v>
      </c>
      <c r="E80" s="131">
        <v>0</v>
      </c>
      <c r="F80" s="126">
        <f t="shared" si="1"/>
        <v>0</v>
      </c>
      <c r="G80" s="132"/>
    </row>
    <row r="81" customHeight="1" spans="1:7">
      <c r="A81" s="134" t="s">
        <v>147</v>
      </c>
      <c r="B81" s="71"/>
      <c r="C81" s="71">
        <v>0</v>
      </c>
      <c r="D81" s="71">
        <v>0</v>
      </c>
      <c r="E81" s="131">
        <v>0</v>
      </c>
      <c r="F81" s="126">
        <f t="shared" si="1"/>
        <v>0</v>
      </c>
      <c r="G81" s="127">
        <v>105</v>
      </c>
    </row>
    <row r="82" customHeight="1" spans="1:7">
      <c r="A82" s="24" t="s">
        <v>148</v>
      </c>
      <c r="B82" s="71"/>
      <c r="C82" s="71">
        <v>15000</v>
      </c>
      <c r="D82" s="71">
        <v>79000</v>
      </c>
      <c r="E82" s="131">
        <v>0</v>
      </c>
      <c r="F82" s="126">
        <f t="shared" si="1"/>
        <v>5.26666666666667</v>
      </c>
      <c r="G82" s="127">
        <v>11011</v>
      </c>
    </row>
    <row r="83" customHeight="1" spans="1:7">
      <c r="A83" s="134" t="s">
        <v>1428</v>
      </c>
      <c r="B83" s="71"/>
      <c r="C83" s="71">
        <v>0</v>
      </c>
      <c r="D83" s="71">
        <v>0</v>
      </c>
      <c r="E83" s="131">
        <v>0</v>
      </c>
      <c r="F83" s="126">
        <f t="shared" si="1"/>
        <v>0</v>
      </c>
      <c r="G83" s="132"/>
    </row>
    <row r="84" customHeight="1" spans="1:7">
      <c r="A84" s="134" t="s">
        <v>1429</v>
      </c>
      <c r="B84" s="71"/>
      <c r="C84" s="71">
        <v>0</v>
      </c>
      <c r="D84" s="71">
        <v>0</v>
      </c>
      <c r="E84" s="131">
        <v>0</v>
      </c>
      <c r="F84" s="126">
        <f t="shared" si="1"/>
        <v>0</v>
      </c>
      <c r="G84" s="132"/>
    </row>
    <row r="85" customHeight="1" spans="1:7">
      <c r="A85" s="134" t="str">
        <f t="shared" si="2"/>
        <v/>
      </c>
      <c r="B85" s="71"/>
      <c r="C85" s="71">
        <v>0</v>
      </c>
      <c r="D85" s="71">
        <v>0</v>
      </c>
      <c r="E85" s="131">
        <v>0</v>
      </c>
      <c r="F85" s="133">
        <v>0</v>
      </c>
      <c r="G85" s="132"/>
    </row>
    <row r="86" customHeight="1" spans="1:7">
      <c r="A86" s="23" t="s">
        <v>1669</v>
      </c>
      <c r="B86" s="71">
        <v>52693</v>
      </c>
      <c r="C86" s="71">
        <v>93144</v>
      </c>
      <c r="D86" s="71">
        <v>181593</v>
      </c>
      <c r="E86" s="131">
        <v>0</v>
      </c>
      <c r="F86" s="126">
        <f t="shared" si="1"/>
        <v>1.94959417675857</v>
      </c>
      <c r="G86" s="132"/>
    </row>
  </sheetData>
  <sheetProtection insertRows="0" insertColumns="0" deleteColumns="0" deleteRows="0" autoFilter="0"/>
  <mergeCells count="1">
    <mergeCell ref="A1:F1"/>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81"/>
  <sheetViews>
    <sheetView workbookViewId="0">
      <selection activeCell="I4" sqref="I4"/>
    </sheetView>
  </sheetViews>
  <sheetFormatPr defaultColWidth="9" defaultRowHeight="20.25" customHeight="1" outlineLevelCol="6"/>
  <cols>
    <col min="1" max="1" width="55.712962962963" style="19" customWidth="1"/>
    <col min="2" max="4" width="16.2777777777778" style="19" customWidth="1"/>
    <col min="5" max="5" width="13" style="19" customWidth="1"/>
    <col min="6" max="6" width="12.5740740740741" style="19" customWidth="1"/>
    <col min="7" max="7" width="12.5740740740741" style="122" hidden="1" customWidth="1"/>
  </cols>
  <sheetData>
    <row r="1" ht="45" customHeight="1" spans="1:7">
      <c r="A1" s="20" t="s">
        <v>1670</v>
      </c>
      <c r="B1" s="20"/>
      <c r="C1" s="20"/>
      <c r="D1" s="20"/>
      <c r="E1" s="20"/>
      <c r="F1" s="20"/>
      <c r="G1" s="58"/>
    </row>
    <row r="2" customHeight="1" spans="1:7">
      <c r="A2" s="21"/>
      <c r="B2" s="21"/>
      <c r="C2" s="21"/>
      <c r="D2" s="21"/>
      <c r="E2" s="21"/>
      <c r="F2" s="123" t="s">
        <v>104</v>
      </c>
      <c r="G2" s="123"/>
    </row>
    <row r="3" ht="39" customHeight="1" spans="1:7">
      <c r="A3" s="23" t="s">
        <v>105</v>
      </c>
      <c r="B3" s="23" t="s">
        <v>106</v>
      </c>
      <c r="C3" s="23" t="s">
        <v>107</v>
      </c>
      <c r="D3" s="23" t="s">
        <v>108</v>
      </c>
      <c r="E3" s="23" t="s">
        <v>109</v>
      </c>
      <c r="F3" s="124" t="s">
        <v>110</v>
      </c>
      <c r="G3" s="125" t="s">
        <v>111</v>
      </c>
    </row>
    <row r="4" customHeight="1" spans="1:7">
      <c r="A4" s="101" t="s">
        <v>165</v>
      </c>
      <c r="B4" s="71">
        <v>0</v>
      </c>
      <c r="C4" s="71">
        <v>0</v>
      </c>
      <c r="D4" s="71">
        <v>0</v>
      </c>
      <c r="E4" s="126">
        <f t="shared" ref="E4:E269" si="0">IF(B4=0,0,D4/B4)</f>
        <v>0</v>
      </c>
      <c r="F4" s="126">
        <f t="shared" ref="F4:F281" si="1">IF(C4=0,0,D4/C4)</f>
        <v>0</v>
      </c>
      <c r="G4" s="127">
        <v>206</v>
      </c>
    </row>
    <row r="5" customHeight="1" spans="1:7">
      <c r="A5" s="101" t="s">
        <v>1431</v>
      </c>
      <c r="B5" s="71">
        <v>0</v>
      </c>
      <c r="C5" s="71">
        <v>0</v>
      </c>
      <c r="D5" s="71">
        <v>0</v>
      </c>
      <c r="E5" s="126">
        <f t="shared" si="0"/>
        <v>0</v>
      </c>
      <c r="F5" s="126">
        <f t="shared" si="1"/>
        <v>0</v>
      </c>
      <c r="G5" s="127">
        <v>20610</v>
      </c>
    </row>
    <row r="6" customHeight="1" spans="1:7">
      <c r="A6" s="101" t="s">
        <v>1432</v>
      </c>
      <c r="B6" s="71">
        <v>0</v>
      </c>
      <c r="C6" s="71">
        <v>0</v>
      </c>
      <c r="D6" s="71">
        <v>0</v>
      </c>
      <c r="E6" s="126">
        <f t="shared" si="0"/>
        <v>0</v>
      </c>
      <c r="F6" s="126">
        <f t="shared" si="1"/>
        <v>0</v>
      </c>
      <c r="G6" s="127">
        <v>2061001</v>
      </c>
    </row>
    <row r="7" customHeight="1" spans="1:7">
      <c r="A7" s="101" t="s">
        <v>1433</v>
      </c>
      <c r="B7" s="71">
        <v>0</v>
      </c>
      <c r="C7" s="71">
        <v>0</v>
      </c>
      <c r="D7" s="71">
        <v>0</v>
      </c>
      <c r="E7" s="126">
        <f t="shared" si="0"/>
        <v>0</v>
      </c>
      <c r="F7" s="126">
        <f t="shared" si="1"/>
        <v>0</v>
      </c>
      <c r="G7" s="127">
        <v>2061002</v>
      </c>
    </row>
    <row r="8" customHeight="1" spans="1:7">
      <c r="A8" s="101" t="s">
        <v>1434</v>
      </c>
      <c r="B8" s="71">
        <v>0</v>
      </c>
      <c r="C8" s="71">
        <v>0</v>
      </c>
      <c r="D8" s="71">
        <v>0</v>
      </c>
      <c r="E8" s="126">
        <f t="shared" si="0"/>
        <v>0</v>
      </c>
      <c r="F8" s="126">
        <f t="shared" si="1"/>
        <v>0</v>
      </c>
      <c r="G8" s="127">
        <v>2061003</v>
      </c>
    </row>
    <row r="9" customHeight="1" spans="1:7">
      <c r="A9" s="101" t="s">
        <v>1435</v>
      </c>
      <c r="B9" s="71">
        <v>0</v>
      </c>
      <c r="C9" s="71">
        <v>0</v>
      </c>
      <c r="D9" s="71">
        <v>0</v>
      </c>
      <c r="E9" s="126">
        <f t="shared" si="0"/>
        <v>0</v>
      </c>
      <c r="F9" s="126">
        <f t="shared" si="1"/>
        <v>0</v>
      </c>
      <c r="G9" s="127">
        <v>2061004</v>
      </c>
    </row>
    <row r="10" customHeight="1" spans="1:7">
      <c r="A10" s="101" t="s">
        <v>1436</v>
      </c>
      <c r="B10" s="71">
        <v>0</v>
      </c>
      <c r="C10" s="71">
        <v>0</v>
      </c>
      <c r="D10" s="71">
        <v>0</v>
      </c>
      <c r="E10" s="126">
        <f t="shared" si="0"/>
        <v>0</v>
      </c>
      <c r="F10" s="126">
        <f t="shared" si="1"/>
        <v>0</v>
      </c>
      <c r="G10" s="127">
        <v>2061005</v>
      </c>
    </row>
    <row r="11" customHeight="1" spans="1:7">
      <c r="A11" s="101" t="s">
        <v>1437</v>
      </c>
      <c r="B11" s="71">
        <v>0</v>
      </c>
      <c r="C11" s="71">
        <v>0</v>
      </c>
      <c r="D11" s="71">
        <v>0</v>
      </c>
      <c r="E11" s="126">
        <f t="shared" si="0"/>
        <v>0</v>
      </c>
      <c r="F11" s="126">
        <f t="shared" si="1"/>
        <v>0</v>
      </c>
      <c r="G11" s="127">
        <v>2061099</v>
      </c>
    </row>
    <row r="12" customHeight="1" spans="1:7">
      <c r="A12" s="101" t="s">
        <v>166</v>
      </c>
      <c r="B12" s="71">
        <v>0</v>
      </c>
      <c r="C12" s="71">
        <v>12</v>
      </c>
      <c r="D12" s="71">
        <v>7</v>
      </c>
      <c r="E12" s="126">
        <f t="shared" si="0"/>
        <v>0</v>
      </c>
      <c r="F12" s="126">
        <f t="shared" si="1"/>
        <v>0.583333333333333</v>
      </c>
      <c r="G12" s="127">
        <v>207</v>
      </c>
    </row>
    <row r="13" customHeight="1" spans="1:7">
      <c r="A13" s="101" t="s">
        <v>1438</v>
      </c>
      <c r="B13" s="71">
        <v>0</v>
      </c>
      <c r="C13" s="71">
        <v>12</v>
      </c>
      <c r="D13" s="71">
        <v>7</v>
      </c>
      <c r="E13" s="126">
        <f t="shared" si="0"/>
        <v>0</v>
      </c>
      <c r="F13" s="126">
        <f t="shared" si="1"/>
        <v>0.583333333333333</v>
      </c>
      <c r="G13" s="127">
        <v>20707</v>
      </c>
    </row>
    <row r="14" customHeight="1" spans="1:7">
      <c r="A14" s="101" t="s">
        <v>1439</v>
      </c>
      <c r="B14" s="71">
        <v>0</v>
      </c>
      <c r="C14" s="71">
        <v>12</v>
      </c>
      <c r="D14" s="71">
        <v>7</v>
      </c>
      <c r="E14" s="126">
        <f t="shared" si="0"/>
        <v>0</v>
      </c>
      <c r="F14" s="126">
        <f t="shared" si="1"/>
        <v>0.583333333333333</v>
      </c>
      <c r="G14" s="127">
        <v>2070701</v>
      </c>
    </row>
    <row r="15" customHeight="1" spans="1:7">
      <c r="A15" s="101" t="s">
        <v>1440</v>
      </c>
      <c r="B15" s="71">
        <v>0</v>
      </c>
      <c r="C15" s="71">
        <v>0</v>
      </c>
      <c r="D15" s="71">
        <v>0</v>
      </c>
      <c r="E15" s="126">
        <f t="shared" si="0"/>
        <v>0</v>
      </c>
      <c r="F15" s="126">
        <f t="shared" si="1"/>
        <v>0</v>
      </c>
      <c r="G15" s="127">
        <v>2070702</v>
      </c>
    </row>
    <row r="16" customHeight="1" spans="1:7">
      <c r="A16" s="101" t="s">
        <v>1441</v>
      </c>
      <c r="B16" s="71">
        <v>0</v>
      </c>
      <c r="C16" s="71">
        <v>0</v>
      </c>
      <c r="D16" s="71">
        <v>0</v>
      </c>
      <c r="E16" s="126">
        <f t="shared" si="0"/>
        <v>0</v>
      </c>
      <c r="F16" s="126">
        <f t="shared" si="1"/>
        <v>0</v>
      </c>
      <c r="G16" s="127">
        <v>2070703</v>
      </c>
    </row>
    <row r="17" customHeight="1" spans="1:7">
      <c r="A17" s="101" t="s">
        <v>1442</v>
      </c>
      <c r="B17" s="71">
        <v>0</v>
      </c>
      <c r="C17" s="71">
        <v>0</v>
      </c>
      <c r="D17" s="71">
        <v>0</v>
      </c>
      <c r="E17" s="126">
        <f t="shared" si="0"/>
        <v>0</v>
      </c>
      <c r="F17" s="126">
        <f t="shared" si="1"/>
        <v>0</v>
      </c>
      <c r="G17" s="127">
        <v>2070704</v>
      </c>
    </row>
    <row r="18" customHeight="1" spans="1:7">
      <c r="A18" s="101" t="s">
        <v>1443</v>
      </c>
      <c r="B18" s="71">
        <v>0</v>
      </c>
      <c r="C18" s="71">
        <v>0</v>
      </c>
      <c r="D18" s="71">
        <v>0</v>
      </c>
      <c r="E18" s="126">
        <f t="shared" si="0"/>
        <v>0</v>
      </c>
      <c r="F18" s="126">
        <f t="shared" si="1"/>
        <v>0</v>
      </c>
      <c r="G18" s="127">
        <v>2070799</v>
      </c>
    </row>
    <row r="19" customHeight="1" spans="1:7">
      <c r="A19" s="101" t="s">
        <v>1444</v>
      </c>
      <c r="B19" s="71">
        <v>0</v>
      </c>
      <c r="C19" s="71">
        <v>0</v>
      </c>
      <c r="D19" s="71">
        <v>0</v>
      </c>
      <c r="E19" s="126">
        <f t="shared" si="0"/>
        <v>0</v>
      </c>
      <c r="F19" s="126">
        <f t="shared" si="1"/>
        <v>0</v>
      </c>
      <c r="G19" s="127">
        <v>20709</v>
      </c>
    </row>
    <row r="20" customHeight="1" spans="1:7">
      <c r="A20" s="101" t="s">
        <v>1445</v>
      </c>
      <c r="B20" s="71">
        <v>0</v>
      </c>
      <c r="C20" s="71">
        <v>0</v>
      </c>
      <c r="D20" s="71">
        <v>0</v>
      </c>
      <c r="E20" s="126">
        <f t="shared" si="0"/>
        <v>0</v>
      </c>
      <c r="F20" s="126">
        <f t="shared" si="1"/>
        <v>0</v>
      </c>
      <c r="G20" s="127">
        <v>2070901</v>
      </c>
    </row>
    <row r="21" customHeight="1" spans="1:7">
      <c r="A21" s="101" t="s">
        <v>1446</v>
      </c>
      <c r="B21" s="71">
        <v>0</v>
      </c>
      <c r="C21" s="71">
        <v>0</v>
      </c>
      <c r="D21" s="71">
        <v>0</v>
      </c>
      <c r="E21" s="126">
        <f t="shared" si="0"/>
        <v>0</v>
      </c>
      <c r="F21" s="126">
        <f t="shared" si="1"/>
        <v>0</v>
      </c>
      <c r="G21" s="127">
        <v>2070902</v>
      </c>
    </row>
    <row r="22" customHeight="1" spans="1:7">
      <c r="A22" s="101" t="s">
        <v>1447</v>
      </c>
      <c r="B22" s="71">
        <v>0</v>
      </c>
      <c r="C22" s="71">
        <v>0</v>
      </c>
      <c r="D22" s="71">
        <v>0</v>
      </c>
      <c r="E22" s="126">
        <f t="shared" si="0"/>
        <v>0</v>
      </c>
      <c r="F22" s="126">
        <f t="shared" si="1"/>
        <v>0</v>
      </c>
      <c r="G22" s="127">
        <v>2070903</v>
      </c>
    </row>
    <row r="23" customHeight="1" spans="1:7">
      <c r="A23" s="101" t="s">
        <v>1448</v>
      </c>
      <c r="B23" s="71">
        <v>0</v>
      </c>
      <c r="C23" s="71">
        <v>0</v>
      </c>
      <c r="D23" s="71">
        <v>0</v>
      </c>
      <c r="E23" s="126">
        <f t="shared" si="0"/>
        <v>0</v>
      </c>
      <c r="F23" s="126">
        <f t="shared" si="1"/>
        <v>0</v>
      </c>
      <c r="G23" s="127">
        <v>2070904</v>
      </c>
    </row>
    <row r="24" customHeight="1" spans="1:7">
      <c r="A24" s="101" t="s">
        <v>1449</v>
      </c>
      <c r="B24" s="71">
        <v>0</v>
      </c>
      <c r="C24" s="71">
        <v>0</v>
      </c>
      <c r="D24" s="71">
        <v>0</v>
      </c>
      <c r="E24" s="126">
        <f t="shared" si="0"/>
        <v>0</v>
      </c>
      <c r="F24" s="126">
        <f t="shared" si="1"/>
        <v>0</v>
      </c>
      <c r="G24" s="127">
        <v>2070999</v>
      </c>
    </row>
    <row r="25" customHeight="1" spans="1:7">
      <c r="A25" s="101" t="s">
        <v>1450</v>
      </c>
      <c r="B25" s="71">
        <v>0</v>
      </c>
      <c r="C25" s="71">
        <v>0</v>
      </c>
      <c r="D25" s="71">
        <v>0</v>
      </c>
      <c r="E25" s="126">
        <f t="shared" si="0"/>
        <v>0</v>
      </c>
      <c r="F25" s="126">
        <f t="shared" si="1"/>
        <v>0</v>
      </c>
      <c r="G25" s="127">
        <v>20710</v>
      </c>
    </row>
    <row r="26" customHeight="1" spans="1:7">
      <c r="A26" s="101" t="s">
        <v>1451</v>
      </c>
      <c r="B26" s="71">
        <v>0</v>
      </c>
      <c r="C26" s="71">
        <v>0</v>
      </c>
      <c r="D26" s="71">
        <v>0</v>
      </c>
      <c r="E26" s="126">
        <f t="shared" si="0"/>
        <v>0</v>
      </c>
      <c r="F26" s="126">
        <f t="shared" si="1"/>
        <v>0</v>
      </c>
      <c r="G26" s="127">
        <v>2071001</v>
      </c>
    </row>
    <row r="27" customHeight="1" spans="1:7">
      <c r="A27" s="101" t="s">
        <v>1452</v>
      </c>
      <c r="B27" s="71">
        <v>0</v>
      </c>
      <c r="C27" s="71">
        <v>0</v>
      </c>
      <c r="D27" s="71">
        <v>0</v>
      </c>
      <c r="E27" s="126">
        <f t="shared" si="0"/>
        <v>0</v>
      </c>
      <c r="F27" s="126">
        <f t="shared" si="1"/>
        <v>0</v>
      </c>
      <c r="G27" s="127">
        <v>2071099</v>
      </c>
    </row>
    <row r="28" customHeight="1" spans="1:7">
      <c r="A28" s="101" t="s">
        <v>167</v>
      </c>
      <c r="B28" s="71">
        <v>305</v>
      </c>
      <c r="C28" s="71">
        <v>481</v>
      </c>
      <c r="D28" s="71">
        <v>285</v>
      </c>
      <c r="E28" s="126">
        <f t="shared" si="0"/>
        <v>0.934426229508197</v>
      </c>
      <c r="F28" s="126">
        <f t="shared" si="1"/>
        <v>0.592515592515592</v>
      </c>
      <c r="G28" s="127">
        <v>208</v>
      </c>
    </row>
    <row r="29" customHeight="1" spans="1:7">
      <c r="A29" s="101" t="s">
        <v>1453</v>
      </c>
      <c r="B29" s="71">
        <v>305</v>
      </c>
      <c r="C29" s="71">
        <v>481</v>
      </c>
      <c r="D29" s="71">
        <v>285</v>
      </c>
      <c r="E29" s="126">
        <f t="shared" si="0"/>
        <v>0.934426229508197</v>
      </c>
      <c r="F29" s="126">
        <f t="shared" si="1"/>
        <v>0.592515592515592</v>
      </c>
      <c r="G29" s="127">
        <v>20822</v>
      </c>
    </row>
    <row r="30" customHeight="1" spans="1:7">
      <c r="A30" s="101" t="s">
        <v>1454</v>
      </c>
      <c r="B30" s="128">
        <v>305</v>
      </c>
      <c r="C30" s="71">
        <v>481</v>
      </c>
      <c r="D30" s="71">
        <v>264</v>
      </c>
      <c r="E30" s="126">
        <f t="shared" si="0"/>
        <v>0.865573770491803</v>
      </c>
      <c r="F30" s="126">
        <f t="shared" si="1"/>
        <v>0.548856548856549</v>
      </c>
      <c r="G30" s="127">
        <v>2082201</v>
      </c>
    </row>
    <row r="31" customHeight="1" spans="1:7">
      <c r="A31" s="101" t="s">
        <v>1455</v>
      </c>
      <c r="B31" s="71">
        <v>0</v>
      </c>
      <c r="C31" s="71">
        <v>0</v>
      </c>
      <c r="D31" s="71">
        <v>21</v>
      </c>
      <c r="E31" s="126">
        <f t="shared" si="0"/>
        <v>0</v>
      </c>
      <c r="F31" s="126">
        <f t="shared" si="1"/>
        <v>0</v>
      </c>
      <c r="G31" s="127">
        <v>2082202</v>
      </c>
    </row>
    <row r="32" customHeight="1" spans="1:7">
      <c r="A32" s="101" t="s">
        <v>1456</v>
      </c>
      <c r="B32" s="71">
        <v>0</v>
      </c>
      <c r="C32" s="71">
        <v>0</v>
      </c>
      <c r="D32" s="71">
        <v>0</v>
      </c>
      <c r="E32" s="126">
        <f t="shared" si="0"/>
        <v>0</v>
      </c>
      <c r="F32" s="126">
        <f t="shared" si="1"/>
        <v>0</v>
      </c>
      <c r="G32" s="127">
        <v>2082299</v>
      </c>
    </row>
    <row r="33" customHeight="1" spans="1:7">
      <c r="A33" s="101" t="s">
        <v>1457</v>
      </c>
      <c r="B33" s="71">
        <v>0</v>
      </c>
      <c r="C33" s="71">
        <v>0</v>
      </c>
      <c r="D33" s="71">
        <v>0</v>
      </c>
      <c r="E33" s="126">
        <f t="shared" si="0"/>
        <v>0</v>
      </c>
      <c r="F33" s="126">
        <f t="shared" si="1"/>
        <v>0</v>
      </c>
      <c r="G33" s="127">
        <v>20823</v>
      </c>
    </row>
    <row r="34" customHeight="1" spans="1:7">
      <c r="A34" s="101" t="s">
        <v>1454</v>
      </c>
      <c r="B34" s="71">
        <v>0</v>
      </c>
      <c r="C34" s="71">
        <v>0</v>
      </c>
      <c r="D34" s="71">
        <v>0</v>
      </c>
      <c r="E34" s="126">
        <f t="shared" si="0"/>
        <v>0</v>
      </c>
      <c r="F34" s="126">
        <f t="shared" si="1"/>
        <v>0</v>
      </c>
      <c r="G34" s="127">
        <v>2082301</v>
      </c>
    </row>
    <row r="35" customHeight="1" spans="1:7">
      <c r="A35" s="101" t="s">
        <v>1455</v>
      </c>
      <c r="B35" s="71">
        <v>0</v>
      </c>
      <c r="C35" s="71">
        <v>0</v>
      </c>
      <c r="D35" s="71">
        <v>0</v>
      </c>
      <c r="E35" s="126">
        <f t="shared" si="0"/>
        <v>0</v>
      </c>
      <c r="F35" s="126">
        <f t="shared" si="1"/>
        <v>0</v>
      </c>
      <c r="G35" s="127">
        <v>2082302</v>
      </c>
    </row>
    <row r="36" customHeight="1" spans="1:7">
      <c r="A36" s="101" t="s">
        <v>1458</v>
      </c>
      <c r="B36" s="71">
        <v>0</v>
      </c>
      <c r="C36" s="71">
        <v>0</v>
      </c>
      <c r="D36" s="71">
        <v>0</v>
      </c>
      <c r="E36" s="126">
        <f t="shared" si="0"/>
        <v>0</v>
      </c>
      <c r="F36" s="126">
        <f t="shared" si="1"/>
        <v>0</v>
      </c>
      <c r="G36" s="127">
        <v>2082399</v>
      </c>
    </row>
    <row r="37" customHeight="1" spans="1:7">
      <c r="A37" s="101" t="s">
        <v>1459</v>
      </c>
      <c r="B37" s="71">
        <v>0</v>
      </c>
      <c r="C37" s="71">
        <v>0</v>
      </c>
      <c r="D37" s="71">
        <v>0</v>
      </c>
      <c r="E37" s="126">
        <f t="shared" si="0"/>
        <v>0</v>
      </c>
      <c r="F37" s="126">
        <f t="shared" si="1"/>
        <v>0</v>
      </c>
      <c r="G37" s="127">
        <v>20829</v>
      </c>
    </row>
    <row r="38" customHeight="1" spans="1:7">
      <c r="A38" s="101" t="s">
        <v>1455</v>
      </c>
      <c r="B38" s="71">
        <v>0</v>
      </c>
      <c r="C38" s="71">
        <v>0</v>
      </c>
      <c r="D38" s="71">
        <v>0</v>
      </c>
      <c r="E38" s="126">
        <f t="shared" si="0"/>
        <v>0</v>
      </c>
      <c r="F38" s="126">
        <f t="shared" si="1"/>
        <v>0</v>
      </c>
      <c r="G38" s="127">
        <v>2082901</v>
      </c>
    </row>
    <row r="39" customHeight="1" spans="1:7">
      <c r="A39" s="101" t="s">
        <v>1460</v>
      </c>
      <c r="B39" s="71">
        <v>0</v>
      </c>
      <c r="C39" s="71">
        <v>0</v>
      </c>
      <c r="D39" s="71">
        <v>0</v>
      </c>
      <c r="E39" s="126">
        <f t="shared" si="0"/>
        <v>0</v>
      </c>
      <c r="F39" s="126">
        <f t="shared" si="1"/>
        <v>0</v>
      </c>
      <c r="G39" s="127">
        <v>2082999</v>
      </c>
    </row>
    <row r="40" customHeight="1" spans="1:7">
      <c r="A40" s="101" t="s">
        <v>169</v>
      </c>
      <c r="B40" s="71">
        <v>0</v>
      </c>
      <c r="C40" s="71">
        <v>0</v>
      </c>
      <c r="D40" s="71">
        <v>0</v>
      </c>
      <c r="E40" s="126">
        <f t="shared" si="0"/>
        <v>0</v>
      </c>
      <c r="F40" s="126">
        <f t="shared" si="1"/>
        <v>0</v>
      </c>
      <c r="G40" s="127">
        <v>211</v>
      </c>
    </row>
    <row r="41" customHeight="1" spans="1:7">
      <c r="A41" s="101" t="s">
        <v>1461</v>
      </c>
      <c r="B41" s="71">
        <v>0</v>
      </c>
      <c r="C41" s="71">
        <v>0</v>
      </c>
      <c r="D41" s="71">
        <v>0</v>
      </c>
      <c r="E41" s="126">
        <f t="shared" si="0"/>
        <v>0</v>
      </c>
      <c r="F41" s="126">
        <f t="shared" si="1"/>
        <v>0</v>
      </c>
      <c r="G41" s="127">
        <v>21160</v>
      </c>
    </row>
    <row r="42" customHeight="1" spans="1:7">
      <c r="A42" s="101" t="s">
        <v>1462</v>
      </c>
      <c r="B42" s="71">
        <v>0</v>
      </c>
      <c r="C42" s="71">
        <v>0</v>
      </c>
      <c r="D42" s="71">
        <v>0</v>
      </c>
      <c r="E42" s="126">
        <f t="shared" si="0"/>
        <v>0</v>
      </c>
      <c r="F42" s="126">
        <f t="shared" si="1"/>
        <v>0</v>
      </c>
      <c r="G42" s="127">
        <v>2116001</v>
      </c>
    </row>
    <row r="43" customHeight="1" spans="1:7">
      <c r="A43" s="101" t="s">
        <v>1463</v>
      </c>
      <c r="B43" s="71">
        <v>0</v>
      </c>
      <c r="C43" s="71">
        <v>0</v>
      </c>
      <c r="D43" s="71">
        <v>0</v>
      </c>
      <c r="E43" s="126">
        <f t="shared" si="0"/>
        <v>0</v>
      </c>
      <c r="F43" s="126">
        <f t="shared" si="1"/>
        <v>0</v>
      </c>
      <c r="G43" s="127">
        <v>2116002</v>
      </c>
    </row>
    <row r="44" customHeight="1" spans="1:7">
      <c r="A44" s="101" t="s">
        <v>1464</v>
      </c>
      <c r="B44" s="71">
        <v>0</v>
      </c>
      <c r="C44" s="71">
        <v>0</v>
      </c>
      <c r="D44" s="71">
        <v>0</v>
      </c>
      <c r="E44" s="126">
        <f t="shared" si="0"/>
        <v>0</v>
      </c>
      <c r="F44" s="126">
        <f t="shared" si="1"/>
        <v>0</v>
      </c>
      <c r="G44" s="127">
        <v>2116003</v>
      </c>
    </row>
    <row r="45" customHeight="1" spans="1:7">
      <c r="A45" s="101" t="s">
        <v>1465</v>
      </c>
      <c r="B45" s="71">
        <v>0</v>
      </c>
      <c r="C45" s="71">
        <v>0</v>
      </c>
      <c r="D45" s="71">
        <v>0</v>
      </c>
      <c r="E45" s="126">
        <f t="shared" si="0"/>
        <v>0</v>
      </c>
      <c r="F45" s="126">
        <f t="shared" si="1"/>
        <v>0</v>
      </c>
      <c r="G45" s="127">
        <v>2116099</v>
      </c>
    </row>
    <row r="46" customHeight="1" spans="1:7">
      <c r="A46" s="101" t="s">
        <v>1466</v>
      </c>
      <c r="B46" s="71">
        <v>0</v>
      </c>
      <c r="C46" s="71">
        <v>0</v>
      </c>
      <c r="D46" s="71">
        <v>0</v>
      </c>
      <c r="E46" s="126">
        <f t="shared" si="0"/>
        <v>0</v>
      </c>
      <c r="F46" s="126">
        <f t="shared" si="1"/>
        <v>0</v>
      </c>
      <c r="G46" s="127">
        <v>21161</v>
      </c>
    </row>
    <row r="47" customHeight="1" spans="1:7">
      <c r="A47" s="101" t="s">
        <v>1467</v>
      </c>
      <c r="B47" s="71">
        <v>0</v>
      </c>
      <c r="C47" s="71">
        <v>0</v>
      </c>
      <c r="D47" s="71">
        <v>0</v>
      </c>
      <c r="E47" s="126">
        <f t="shared" si="0"/>
        <v>0</v>
      </c>
      <c r="F47" s="126">
        <f t="shared" si="1"/>
        <v>0</v>
      </c>
      <c r="G47" s="127">
        <v>2116101</v>
      </c>
    </row>
    <row r="48" customHeight="1" spans="1:7">
      <c r="A48" s="101" t="s">
        <v>1468</v>
      </c>
      <c r="B48" s="71">
        <v>0</v>
      </c>
      <c r="C48" s="71">
        <v>0</v>
      </c>
      <c r="D48" s="71">
        <v>0</v>
      </c>
      <c r="E48" s="126">
        <f t="shared" si="0"/>
        <v>0</v>
      </c>
      <c r="F48" s="126">
        <f t="shared" si="1"/>
        <v>0</v>
      </c>
      <c r="G48" s="127">
        <v>2116102</v>
      </c>
    </row>
    <row r="49" customHeight="1" spans="1:7">
      <c r="A49" s="101" t="s">
        <v>1469</v>
      </c>
      <c r="B49" s="71">
        <v>0</v>
      </c>
      <c r="C49" s="71">
        <v>0</v>
      </c>
      <c r="D49" s="71">
        <v>0</v>
      </c>
      <c r="E49" s="126">
        <f t="shared" si="0"/>
        <v>0</v>
      </c>
      <c r="F49" s="126">
        <f t="shared" si="1"/>
        <v>0</v>
      </c>
      <c r="G49" s="127">
        <v>2116103</v>
      </c>
    </row>
    <row r="50" customHeight="1" spans="1:7">
      <c r="A50" s="101" t="s">
        <v>1470</v>
      </c>
      <c r="B50" s="71">
        <v>0</v>
      </c>
      <c r="C50" s="71">
        <v>0</v>
      </c>
      <c r="D50" s="71">
        <v>0</v>
      </c>
      <c r="E50" s="126">
        <f t="shared" si="0"/>
        <v>0</v>
      </c>
      <c r="F50" s="126">
        <f t="shared" si="1"/>
        <v>0</v>
      </c>
      <c r="G50" s="127">
        <v>2116104</v>
      </c>
    </row>
    <row r="51" customHeight="1" spans="1:7">
      <c r="A51" s="101" t="s">
        <v>170</v>
      </c>
      <c r="B51" s="71">
        <v>35740</v>
      </c>
      <c r="C51" s="71">
        <v>46281</v>
      </c>
      <c r="D51" s="71">
        <v>86879</v>
      </c>
      <c r="E51" s="126">
        <f t="shared" si="0"/>
        <v>2.43086177951875</v>
      </c>
      <c r="F51" s="126">
        <f t="shared" si="1"/>
        <v>1.87720662907024</v>
      </c>
      <c r="G51" s="127">
        <v>212</v>
      </c>
    </row>
    <row r="52" customHeight="1" spans="1:7">
      <c r="A52" s="101" t="s">
        <v>1471</v>
      </c>
      <c r="B52" s="71">
        <v>34393</v>
      </c>
      <c r="C52" s="71">
        <v>45301</v>
      </c>
      <c r="D52" s="71">
        <v>84413</v>
      </c>
      <c r="E52" s="126">
        <f t="shared" si="0"/>
        <v>2.45436571395342</v>
      </c>
      <c r="F52" s="126">
        <f t="shared" si="1"/>
        <v>1.86338049932673</v>
      </c>
      <c r="G52" s="127">
        <v>21208</v>
      </c>
    </row>
    <row r="53" customHeight="1" spans="1:7">
      <c r="A53" s="101" t="s">
        <v>1472</v>
      </c>
      <c r="B53" s="128">
        <v>15000</v>
      </c>
      <c r="C53" s="71">
        <v>9591</v>
      </c>
      <c r="D53" s="71">
        <v>25734</v>
      </c>
      <c r="E53" s="126">
        <f t="shared" si="0"/>
        <v>1.7156</v>
      </c>
      <c r="F53" s="126">
        <f t="shared" si="1"/>
        <v>2.68314044416641</v>
      </c>
      <c r="G53" s="127">
        <v>2120801</v>
      </c>
    </row>
    <row r="54" customHeight="1" spans="1:7">
      <c r="A54" s="101" t="s">
        <v>1473</v>
      </c>
      <c r="B54" s="128">
        <v>3000</v>
      </c>
      <c r="C54" s="71">
        <v>20188</v>
      </c>
      <c r="D54" s="71">
        <v>283</v>
      </c>
      <c r="E54" s="126">
        <f t="shared" si="0"/>
        <v>0.0943333333333333</v>
      </c>
      <c r="F54" s="126">
        <f t="shared" si="1"/>
        <v>0.0140182286506836</v>
      </c>
      <c r="G54" s="127">
        <v>2120802</v>
      </c>
    </row>
    <row r="55" customHeight="1" spans="1:7">
      <c r="A55" s="101" t="s">
        <v>1474</v>
      </c>
      <c r="B55" s="128"/>
      <c r="C55" s="71">
        <v>0</v>
      </c>
      <c r="D55" s="71">
        <v>137</v>
      </c>
      <c r="E55" s="126">
        <f t="shared" si="0"/>
        <v>0</v>
      </c>
      <c r="F55" s="126">
        <f t="shared" si="1"/>
        <v>0</v>
      </c>
      <c r="G55" s="127">
        <v>2120803</v>
      </c>
    </row>
    <row r="56" customHeight="1" spans="1:7">
      <c r="A56" s="101" t="s">
        <v>1475</v>
      </c>
      <c r="B56" s="128">
        <v>7611</v>
      </c>
      <c r="C56" s="71">
        <v>9305</v>
      </c>
      <c r="D56" s="71">
        <v>20795</v>
      </c>
      <c r="E56" s="126">
        <f t="shared" si="0"/>
        <v>2.73222966758639</v>
      </c>
      <c r="F56" s="126">
        <f t="shared" si="1"/>
        <v>2.23481998925309</v>
      </c>
      <c r="G56" s="127">
        <v>2120804</v>
      </c>
    </row>
    <row r="57" customHeight="1" spans="1:7">
      <c r="A57" s="101" t="s">
        <v>1476</v>
      </c>
      <c r="B57" s="128"/>
      <c r="C57" s="71">
        <v>0</v>
      </c>
      <c r="D57" s="71">
        <v>0</v>
      </c>
      <c r="E57" s="126">
        <f t="shared" si="0"/>
        <v>0</v>
      </c>
      <c r="F57" s="126">
        <f t="shared" si="1"/>
        <v>0</v>
      </c>
      <c r="G57" s="127">
        <v>2120805</v>
      </c>
    </row>
    <row r="58" customHeight="1" spans="1:7">
      <c r="A58" s="101" t="s">
        <v>1477</v>
      </c>
      <c r="B58" s="128"/>
      <c r="C58" s="71">
        <v>0</v>
      </c>
      <c r="D58" s="71">
        <v>0</v>
      </c>
      <c r="E58" s="126">
        <f t="shared" si="0"/>
        <v>0</v>
      </c>
      <c r="F58" s="126">
        <f t="shared" si="1"/>
        <v>0</v>
      </c>
      <c r="G58" s="127">
        <v>2120806</v>
      </c>
    </row>
    <row r="59" customHeight="1" spans="1:7">
      <c r="A59" s="101" t="s">
        <v>1478</v>
      </c>
      <c r="B59" s="128"/>
      <c r="C59" s="71">
        <v>0</v>
      </c>
      <c r="D59" s="71">
        <v>0</v>
      </c>
      <c r="E59" s="126">
        <f t="shared" si="0"/>
        <v>0</v>
      </c>
      <c r="F59" s="126">
        <f t="shared" si="1"/>
        <v>0</v>
      </c>
      <c r="G59" s="127">
        <v>2120807</v>
      </c>
    </row>
    <row r="60" customHeight="1" spans="1:7">
      <c r="A60" s="101" t="s">
        <v>1479</v>
      </c>
      <c r="B60" s="128"/>
      <c r="C60" s="71">
        <v>0</v>
      </c>
      <c r="D60" s="71">
        <v>0</v>
      </c>
      <c r="E60" s="126">
        <f t="shared" si="0"/>
        <v>0</v>
      </c>
      <c r="F60" s="126">
        <f t="shared" si="1"/>
        <v>0</v>
      </c>
      <c r="G60" s="127">
        <v>2120809</v>
      </c>
    </row>
    <row r="61" customHeight="1" spans="1:7">
      <c r="A61" s="101" t="s">
        <v>1480</v>
      </c>
      <c r="B61" s="128"/>
      <c r="C61" s="71">
        <v>0</v>
      </c>
      <c r="D61" s="71">
        <v>0</v>
      </c>
      <c r="E61" s="126">
        <f t="shared" si="0"/>
        <v>0</v>
      </c>
      <c r="F61" s="126">
        <f t="shared" si="1"/>
        <v>0</v>
      </c>
      <c r="G61" s="127">
        <v>2120810</v>
      </c>
    </row>
    <row r="62" customHeight="1" spans="1:7">
      <c r="A62" s="101" t="s">
        <v>1481</v>
      </c>
      <c r="B62" s="128"/>
      <c r="C62" s="71">
        <v>0</v>
      </c>
      <c r="D62" s="71">
        <v>0</v>
      </c>
      <c r="E62" s="126">
        <f t="shared" si="0"/>
        <v>0</v>
      </c>
      <c r="F62" s="126">
        <f t="shared" si="1"/>
        <v>0</v>
      </c>
      <c r="G62" s="127">
        <v>2120811</v>
      </c>
    </row>
    <row r="63" customHeight="1" spans="1:7">
      <c r="A63" s="101" t="s">
        <v>1021</v>
      </c>
      <c r="B63" s="128"/>
      <c r="C63" s="71">
        <v>0</v>
      </c>
      <c r="D63" s="71">
        <v>0</v>
      </c>
      <c r="E63" s="126">
        <f t="shared" si="0"/>
        <v>0</v>
      </c>
      <c r="F63" s="126">
        <f t="shared" si="1"/>
        <v>0</v>
      </c>
      <c r="G63" s="127">
        <v>2120813</v>
      </c>
    </row>
    <row r="64" customHeight="1" spans="1:7">
      <c r="A64" s="101" t="s">
        <v>1482</v>
      </c>
      <c r="B64" s="128">
        <v>2343</v>
      </c>
      <c r="C64" s="71">
        <v>0</v>
      </c>
      <c r="D64" s="71">
        <v>354</v>
      </c>
      <c r="E64" s="126">
        <f t="shared" si="0"/>
        <v>0.151088348271447</v>
      </c>
      <c r="F64" s="126">
        <f t="shared" si="1"/>
        <v>0</v>
      </c>
      <c r="G64" s="127">
        <v>2120814</v>
      </c>
    </row>
    <row r="65" customHeight="1" spans="1:7">
      <c r="A65" s="101" t="s">
        <v>1483</v>
      </c>
      <c r="B65" s="128">
        <v>3000</v>
      </c>
      <c r="C65" s="71">
        <v>0</v>
      </c>
      <c r="D65" s="71">
        <v>193</v>
      </c>
      <c r="E65" s="126">
        <f t="shared" si="0"/>
        <v>0.0643333333333333</v>
      </c>
      <c r="F65" s="126">
        <f t="shared" si="1"/>
        <v>0</v>
      </c>
      <c r="G65" s="127">
        <v>2120815</v>
      </c>
    </row>
    <row r="66" customHeight="1" spans="1:7">
      <c r="A66" s="101" t="s">
        <v>1484</v>
      </c>
      <c r="B66" s="128"/>
      <c r="C66" s="71">
        <v>0</v>
      </c>
      <c r="D66" s="71">
        <v>0</v>
      </c>
      <c r="E66" s="126">
        <f t="shared" si="0"/>
        <v>0</v>
      </c>
      <c r="F66" s="126">
        <f t="shared" si="1"/>
        <v>0</v>
      </c>
      <c r="G66" s="127">
        <v>2120816</v>
      </c>
    </row>
    <row r="67" customHeight="1" spans="1:7">
      <c r="A67" s="101" t="s">
        <v>1485</v>
      </c>
      <c r="B67" s="128">
        <v>3439</v>
      </c>
      <c r="C67" s="71">
        <v>6217</v>
      </c>
      <c r="D67" s="71">
        <v>36917</v>
      </c>
      <c r="E67" s="126">
        <f t="shared" si="0"/>
        <v>10.7348066298343</v>
      </c>
      <c r="F67" s="126">
        <f t="shared" si="1"/>
        <v>5.93807302557504</v>
      </c>
      <c r="G67" s="127">
        <v>2120899</v>
      </c>
    </row>
    <row r="68" customHeight="1" spans="1:7">
      <c r="A68" s="101" t="s">
        <v>1486</v>
      </c>
      <c r="B68" s="71">
        <v>0</v>
      </c>
      <c r="C68" s="71">
        <v>0</v>
      </c>
      <c r="D68" s="71">
        <v>0</v>
      </c>
      <c r="E68" s="126">
        <f t="shared" si="0"/>
        <v>0</v>
      </c>
      <c r="F68" s="126">
        <f t="shared" si="1"/>
        <v>0</v>
      </c>
      <c r="G68" s="127">
        <v>21210</v>
      </c>
    </row>
    <row r="69" customHeight="1" spans="1:7">
      <c r="A69" s="101" t="s">
        <v>1472</v>
      </c>
      <c r="B69" s="71">
        <v>0</v>
      </c>
      <c r="C69" s="71">
        <v>0</v>
      </c>
      <c r="D69" s="71">
        <v>0</v>
      </c>
      <c r="E69" s="126">
        <f t="shared" si="0"/>
        <v>0</v>
      </c>
      <c r="F69" s="126">
        <f t="shared" si="1"/>
        <v>0</v>
      </c>
      <c r="G69" s="127">
        <v>2121001</v>
      </c>
    </row>
    <row r="70" customHeight="1" spans="1:7">
      <c r="A70" s="101" t="s">
        <v>1473</v>
      </c>
      <c r="B70" s="71">
        <v>0</v>
      </c>
      <c r="C70" s="71">
        <v>0</v>
      </c>
      <c r="D70" s="71">
        <v>0</v>
      </c>
      <c r="E70" s="126">
        <f t="shared" si="0"/>
        <v>0</v>
      </c>
      <c r="F70" s="126">
        <f t="shared" si="1"/>
        <v>0</v>
      </c>
      <c r="G70" s="127">
        <v>2121002</v>
      </c>
    </row>
    <row r="71" customHeight="1" spans="1:7">
      <c r="A71" s="101" t="s">
        <v>1487</v>
      </c>
      <c r="B71" s="71">
        <v>0</v>
      </c>
      <c r="C71" s="71">
        <v>0</v>
      </c>
      <c r="D71" s="71">
        <v>0</v>
      </c>
      <c r="E71" s="126">
        <f t="shared" si="0"/>
        <v>0</v>
      </c>
      <c r="F71" s="126">
        <f t="shared" si="1"/>
        <v>0</v>
      </c>
      <c r="G71" s="127">
        <v>2121099</v>
      </c>
    </row>
    <row r="72" customHeight="1" spans="1:7">
      <c r="A72" s="101" t="s">
        <v>1488</v>
      </c>
      <c r="B72" s="71">
        <v>0</v>
      </c>
      <c r="C72" s="71">
        <v>0</v>
      </c>
      <c r="D72" s="71">
        <v>0</v>
      </c>
      <c r="E72" s="126">
        <f t="shared" si="0"/>
        <v>0</v>
      </c>
      <c r="F72" s="126">
        <f t="shared" si="1"/>
        <v>0</v>
      </c>
      <c r="G72" s="127">
        <v>21211</v>
      </c>
    </row>
    <row r="73" customHeight="1" spans="1:7">
      <c r="A73" s="101" t="s">
        <v>1489</v>
      </c>
      <c r="B73" s="71">
        <v>200</v>
      </c>
      <c r="C73" s="71">
        <v>0</v>
      </c>
      <c r="D73" s="71">
        <v>768</v>
      </c>
      <c r="E73" s="126">
        <f t="shared" si="0"/>
        <v>3.84</v>
      </c>
      <c r="F73" s="126">
        <f t="shared" si="1"/>
        <v>0</v>
      </c>
      <c r="G73" s="127">
        <v>21213</v>
      </c>
    </row>
    <row r="74" customHeight="1" spans="1:7">
      <c r="A74" s="101" t="s">
        <v>1490</v>
      </c>
      <c r="B74" s="71">
        <v>0</v>
      </c>
      <c r="C74" s="71">
        <v>0</v>
      </c>
      <c r="D74" s="71">
        <v>0</v>
      </c>
      <c r="E74" s="126">
        <f t="shared" si="0"/>
        <v>0</v>
      </c>
      <c r="F74" s="126">
        <f t="shared" si="1"/>
        <v>0</v>
      </c>
      <c r="G74" s="127">
        <v>2121301</v>
      </c>
    </row>
    <row r="75" customHeight="1" spans="1:7">
      <c r="A75" s="101" t="s">
        <v>1491</v>
      </c>
      <c r="B75" s="71">
        <v>0</v>
      </c>
      <c r="C75" s="71">
        <v>0</v>
      </c>
      <c r="D75" s="71">
        <v>0</v>
      </c>
      <c r="E75" s="126">
        <f t="shared" si="0"/>
        <v>0</v>
      </c>
      <c r="F75" s="126">
        <f t="shared" si="1"/>
        <v>0</v>
      </c>
      <c r="G75" s="127">
        <v>2121302</v>
      </c>
    </row>
    <row r="76" customHeight="1" spans="1:7">
      <c r="A76" s="101" t="s">
        <v>1492</v>
      </c>
      <c r="B76" s="71">
        <v>0</v>
      </c>
      <c r="C76" s="71">
        <v>0</v>
      </c>
      <c r="D76" s="71">
        <v>0</v>
      </c>
      <c r="E76" s="126">
        <f t="shared" si="0"/>
        <v>0</v>
      </c>
      <c r="F76" s="126">
        <f t="shared" si="1"/>
        <v>0</v>
      </c>
      <c r="G76" s="127">
        <v>2121303</v>
      </c>
    </row>
    <row r="77" customHeight="1" spans="1:7">
      <c r="A77" s="101" t="s">
        <v>1493</v>
      </c>
      <c r="B77" s="71">
        <v>0</v>
      </c>
      <c r="C77" s="71">
        <v>0</v>
      </c>
      <c r="D77" s="71">
        <v>0</v>
      </c>
      <c r="E77" s="126">
        <f t="shared" si="0"/>
        <v>0</v>
      </c>
      <c r="F77" s="126">
        <f t="shared" si="1"/>
        <v>0</v>
      </c>
      <c r="G77" s="127">
        <v>2121304</v>
      </c>
    </row>
    <row r="78" customHeight="1" spans="1:7">
      <c r="A78" s="101" t="s">
        <v>1494</v>
      </c>
      <c r="B78" s="71">
        <v>0</v>
      </c>
      <c r="C78" s="71">
        <v>0</v>
      </c>
      <c r="D78" s="71">
        <v>768</v>
      </c>
      <c r="E78" s="126">
        <f t="shared" si="0"/>
        <v>0</v>
      </c>
      <c r="F78" s="126">
        <f t="shared" si="1"/>
        <v>0</v>
      </c>
      <c r="G78" s="127">
        <v>2121399</v>
      </c>
    </row>
    <row r="79" customHeight="1" spans="1:7">
      <c r="A79" s="101" t="s">
        <v>1495</v>
      </c>
      <c r="B79" s="71">
        <v>1147</v>
      </c>
      <c r="C79" s="71">
        <v>980</v>
      </c>
      <c r="D79" s="71">
        <v>1698</v>
      </c>
      <c r="E79" s="126">
        <f t="shared" si="0"/>
        <v>1.48038360941587</v>
      </c>
      <c r="F79" s="126">
        <f t="shared" si="1"/>
        <v>1.73265306122449</v>
      </c>
      <c r="G79" s="127">
        <v>21214</v>
      </c>
    </row>
    <row r="80" customHeight="1" spans="1:7">
      <c r="A80" s="101" t="s">
        <v>1496</v>
      </c>
      <c r="B80" s="128">
        <v>1147</v>
      </c>
      <c r="C80" s="71">
        <v>980</v>
      </c>
      <c r="D80" s="71">
        <v>1698</v>
      </c>
      <c r="E80" s="126">
        <f t="shared" si="0"/>
        <v>1.48038360941587</v>
      </c>
      <c r="F80" s="126">
        <f t="shared" si="1"/>
        <v>1.73265306122449</v>
      </c>
      <c r="G80" s="127">
        <v>2121401</v>
      </c>
    </row>
    <row r="81" customHeight="1" spans="1:7">
      <c r="A81" s="101" t="s">
        <v>1497</v>
      </c>
      <c r="B81" s="71">
        <v>0</v>
      </c>
      <c r="C81" s="71">
        <v>0</v>
      </c>
      <c r="D81" s="71">
        <v>0</v>
      </c>
      <c r="E81" s="126">
        <f t="shared" si="0"/>
        <v>0</v>
      </c>
      <c r="F81" s="126">
        <f t="shared" si="1"/>
        <v>0</v>
      </c>
      <c r="G81" s="127">
        <v>2121402</v>
      </c>
    </row>
    <row r="82" customHeight="1" spans="1:7">
      <c r="A82" s="101" t="s">
        <v>1498</v>
      </c>
      <c r="B82" s="71">
        <v>0</v>
      </c>
      <c r="C82" s="71">
        <v>0</v>
      </c>
      <c r="D82" s="71">
        <v>0</v>
      </c>
      <c r="E82" s="126">
        <f t="shared" si="0"/>
        <v>0</v>
      </c>
      <c r="F82" s="126">
        <f t="shared" si="1"/>
        <v>0</v>
      </c>
      <c r="G82" s="127">
        <v>2121499</v>
      </c>
    </row>
    <row r="83" customHeight="1" spans="1:7">
      <c r="A83" s="101" t="s">
        <v>1499</v>
      </c>
      <c r="B83" s="71">
        <v>0</v>
      </c>
      <c r="C83" s="71">
        <v>0</v>
      </c>
      <c r="D83" s="71">
        <v>0</v>
      </c>
      <c r="E83" s="126">
        <f t="shared" si="0"/>
        <v>0</v>
      </c>
      <c r="F83" s="126">
        <f t="shared" si="1"/>
        <v>0</v>
      </c>
      <c r="G83" s="127">
        <v>21215</v>
      </c>
    </row>
    <row r="84" customHeight="1" spans="1:7">
      <c r="A84" s="101" t="s">
        <v>1500</v>
      </c>
      <c r="B84" s="71">
        <v>0</v>
      </c>
      <c r="C84" s="71">
        <v>0</v>
      </c>
      <c r="D84" s="71">
        <v>0</v>
      </c>
      <c r="E84" s="126">
        <f t="shared" si="0"/>
        <v>0</v>
      </c>
      <c r="F84" s="126">
        <f t="shared" si="1"/>
        <v>0</v>
      </c>
      <c r="G84" s="127">
        <v>2121501</v>
      </c>
    </row>
    <row r="85" customHeight="1" spans="1:7">
      <c r="A85" s="101" t="s">
        <v>1501</v>
      </c>
      <c r="B85" s="71">
        <v>0</v>
      </c>
      <c r="C85" s="71">
        <v>0</v>
      </c>
      <c r="D85" s="71">
        <v>0</v>
      </c>
      <c r="E85" s="126">
        <f t="shared" si="0"/>
        <v>0</v>
      </c>
      <c r="F85" s="126">
        <f t="shared" si="1"/>
        <v>0</v>
      </c>
      <c r="G85" s="127">
        <v>2121502</v>
      </c>
    </row>
    <row r="86" customHeight="1" spans="1:7">
      <c r="A86" s="101" t="s">
        <v>1502</v>
      </c>
      <c r="B86" s="71">
        <v>0</v>
      </c>
      <c r="C86" s="71">
        <v>0</v>
      </c>
      <c r="D86" s="71">
        <v>0</v>
      </c>
      <c r="E86" s="126">
        <f t="shared" si="0"/>
        <v>0</v>
      </c>
      <c r="F86" s="126">
        <f t="shared" si="1"/>
        <v>0</v>
      </c>
      <c r="G86" s="127">
        <v>2121599</v>
      </c>
    </row>
    <row r="87" customHeight="1" spans="1:7">
      <c r="A87" s="101" t="s">
        <v>1503</v>
      </c>
      <c r="B87" s="71">
        <v>0</v>
      </c>
      <c r="C87" s="71">
        <v>0</v>
      </c>
      <c r="D87" s="71">
        <v>0</v>
      </c>
      <c r="E87" s="126">
        <f t="shared" si="0"/>
        <v>0</v>
      </c>
      <c r="F87" s="126">
        <f t="shared" si="1"/>
        <v>0</v>
      </c>
      <c r="G87" s="127">
        <v>21216</v>
      </c>
    </row>
    <row r="88" customHeight="1" spans="1:7">
      <c r="A88" s="101" t="s">
        <v>1500</v>
      </c>
      <c r="B88" s="71">
        <v>0</v>
      </c>
      <c r="C88" s="71">
        <v>0</v>
      </c>
      <c r="D88" s="71">
        <v>0</v>
      </c>
      <c r="E88" s="126">
        <f t="shared" si="0"/>
        <v>0</v>
      </c>
      <c r="F88" s="126">
        <f t="shared" si="1"/>
        <v>0</v>
      </c>
      <c r="G88" s="127">
        <v>2121601</v>
      </c>
    </row>
    <row r="89" customHeight="1" spans="1:7">
      <c r="A89" s="101" t="s">
        <v>1501</v>
      </c>
      <c r="B89" s="71">
        <v>0</v>
      </c>
      <c r="C89" s="71">
        <v>0</v>
      </c>
      <c r="D89" s="71">
        <v>0</v>
      </c>
      <c r="E89" s="126">
        <f t="shared" si="0"/>
        <v>0</v>
      </c>
      <c r="F89" s="126">
        <f t="shared" si="1"/>
        <v>0</v>
      </c>
      <c r="G89" s="127">
        <v>2121602</v>
      </c>
    </row>
    <row r="90" customHeight="1" spans="1:7">
      <c r="A90" s="101" t="s">
        <v>1504</v>
      </c>
      <c r="B90" s="71">
        <v>0</v>
      </c>
      <c r="C90" s="71">
        <v>0</v>
      </c>
      <c r="D90" s="71">
        <v>0</v>
      </c>
      <c r="E90" s="126">
        <f t="shared" si="0"/>
        <v>0</v>
      </c>
      <c r="F90" s="126">
        <f t="shared" si="1"/>
        <v>0</v>
      </c>
      <c r="G90" s="127">
        <v>2121699</v>
      </c>
    </row>
    <row r="91" customHeight="1" spans="1:7">
      <c r="A91" s="101" t="s">
        <v>1505</v>
      </c>
      <c r="B91" s="71">
        <v>0</v>
      </c>
      <c r="C91" s="71">
        <v>0</v>
      </c>
      <c r="D91" s="71">
        <v>0</v>
      </c>
      <c r="E91" s="126">
        <f t="shared" si="0"/>
        <v>0</v>
      </c>
      <c r="F91" s="126">
        <f t="shared" si="1"/>
        <v>0</v>
      </c>
      <c r="G91" s="127">
        <v>21217</v>
      </c>
    </row>
    <row r="92" customHeight="1" spans="1:7">
      <c r="A92" s="101" t="s">
        <v>1506</v>
      </c>
      <c r="B92" s="71">
        <v>0</v>
      </c>
      <c r="C92" s="71">
        <v>0</v>
      </c>
      <c r="D92" s="71">
        <v>0</v>
      </c>
      <c r="E92" s="126">
        <f t="shared" si="0"/>
        <v>0</v>
      </c>
      <c r="F92" s="126">
        <f t="shared" si="1"/>
        <v>0</v>
      </c>
      <c r="G92" s="127">
        <v>2121701</v>
      </c>
    </row>
    <row r="93" customHeight="1" spans="1:7">
      <c r="A93" s="101" t="s">
        <v>1507</v>
      </c>
      <c r="B93" s="71">
        <v>0</v>
      </c>
      <c r="C93" s="71">
        <v>0</v>
      </c>
      <c r="D93" s="71">
        <v>0</v>
      </c>
      <c r="E93" s="126">
        <f t="shared" si="0"/>
        <v>0</v>
      </c>
      <c r="F93" s="126">
        <f t="shared" si="1"/>
        <v>0</v>
      </c>
      <c r="G93" s="127">
        <v>2121702</v>
      </c>
    </row>
    <row r="94" customHeight="1" spans="1:7">
      <c r="A94" s="101" t="s">
        <v>1508</v>
      </c>
      <c r="B94" s="71">
        <v>0</v>
      </c>
      <c r="C94" s="71">
        <v>0</v>
      </c>
      <c r="D94" s="71">
        <v>0</v>
      </c>
      <c r="E94" s="126">
        <f t="shared" si="0"/>
        <v>0</v>
      </c>
      <c r="F94" s="126">
        <f t="shared" si="1"/>
        <v>0</v>
      </c>
      <c r="G94" s="127">
        <v>2121703</v>
      </c>
    </row>
    <row r="95" customHeight="1" spans="1:7">
      <c r="A95" s="101" t="s">
        <v>1509</v>
      </c>
      <c r="B95" s="71">
        <v>0</v>
      </c>
      <c r="C95" s="71">
        <v>0</v>
      </c>
      <c r="D95" s="71">
        <v>0</v>
      </c>
      <c r="E95" s="126">
        <f t="shared" si="0"/>
        <v>0</v>
      </c>
      <c r="F95" s="126">
        <f t="shared" si="1"/>
        <v>0</v>
      </c>
      <c r="G95" s="127">
        <v>2121704</v>
      </c>
    </row>
    <row r="96" customHeight="1" spans="1:7">
      <c r="A96" s="101" t="s">
        <v>1510</v>
      </c>
      <c r="B96" s="71">
        <v>0</v>
      </c>
      <c r="C96" s="71">
        <v>0</v>
      </c>
      <c r="D96" s="71">
        <v>0</v>
      </c>
      <c r="E96" s="126">
        <f t="shared" si="0"/>
        <v>0</v>
      </c>
      <c r="F96" s="126">
        <f t="shared" si="1"/>
        <v>0</v>
      </c>
      <c r="G96" s="127">
        <v>2121799</v>
      </c>
    </row>
    <row r="97" customHeight="1" spans="1:7">
      <c r="A97" s="101" t="s">
        <v>1511</v>
      </c>
      <c r="B97" s="71">
        <v>0</v>
      </c>
      <c r="C97" s="71">
        <v>0</v>
      </c>
      <c r="D97" s="71">
        <v>0</v>
      </c>
      <c r="E97" s="126">
        <f t="shared" si="0"/>
        <v>0</v>
      </c>
      <c r="F97" s="126">
        <f t="shared" si="1"/>
        <v>0</v>
      </c>
      <c r="G97" s="127">
        <v>21218</v>
      </c>
    </row>
    <row r="98" customHeight="1" spans="1:7">
      <c r="A98" s="101" t="s">
        <v>1512</v>
      </c>
      <c r="B98" s="71">
        <v>0</v>
      </c>
      <c r="C98" s="71">
        <v>0</v>
      </c>
      <c r="D98" s="71">
        <v>0</v>
      </c>
      <c r="E98" s="126">
        <f t="shared" si="0"/>
        <v>0</v>
      </c>
      <c r="F98" s="126">
        <f t="shared" si="1"/>
        <v>0</v>
      </c>
      <c r="G98" s="127">
        <v>2121801</v>
      </c>
    </row>
    <row r="99" customHeight="1" spans="1:7">
      <c r="A99" s="101" t="s">
        <v>1513</v>
      </c>
      <c r="B99" s="71">
        <v>0</v>
      </c>
      <c r="C99" s="71">
        <v>0</v>
      </c>
      <c r="D99" s="71">
        <v>0</v>
      </c>
      <c r="E99" s="126">
        <f t="shared" si="0"/>
        <v>0</v>
      </c>
      <c r="F99" s="126">
        <f t="shared" si="1"/>
        <v>0</v>
      </c>
      <c r="G99" s="127">
        <v>2121899</v>
      </c>
    </row>
    <row r="100" customHeight="1" spans="1:7">
      <c r="A100" s="101" t="s">
        <v>1514</v>
      </c>
      <c r="B100" s="71">
        <v>0</v>
      </c>
      <c r="C100" s="71">
        <v>0</v>
      </c>
      <c r="D100" s="71">
        <v>0</v>
      </c>
      <c r="E100" s="126">
        <f t="shared" si="0"/>
        <v>0</v>
      </c>
      <c r="F100" s="126">
        <f t="shared" si="1"/>
        <v>0</v>
      </c>
      <c r="G100" s="127">
        <v>21219</v>
      </c>
    </row>
    <row r="101" customHeight="1" spans="1:7">
      <c r="A101" s="101" t="s">
        <v>1500</v>
      </c>
      <c r="B101" s="71">
        <v>0</v>
      </c>
      <c r="C101" s="71">
        <v>0</v>
      </c>
      <c r="D101" s="71">
        <v>0</v>
      </c>
      <c r="E101" s="126">
        <f t="shared" si="0"/>
        <v>0</v>
      </c>
      <c r="F101" s="126">
        <f t="shared" si="1"/>
        <v>0</v>
      </c>
      <c r="G101" s="127">
        <v>2121901</v>
      </c>
    </row>
    <row r="102" customHeight="1" spans="1:7">
      <c r="A102" s="101" t="s">
        <v>1501</v>
      </c>
      <c r="B102" s="71">
        <v>0</v>
      </c>
      <c r="C102" s="71">
        <v>0</v>
      </c>
      <c r="D102" s="71">
        <v>0</v>
      </c>
      <c r="E102" s="126">
        <f t="shared" si="0"/>
        <v>0</v>
      </c>
      <c r="F102" s="126">
        <f t="shared" si="1"/>
        <v>0</v>
      </c>
      <c r="G102" s="127">
        <v>2121902</v>
      </c>
    </row>
    <row r="103" customHeight="1" spans="1:7">
      <c r="A103" s="101" t="s">
        <v>1515</v>
      </c>
      <c r="B103" s="71">
        <v>0</v>
      </c>
      <c r="C103" s="71">
        <v>0</v>
      </c>
      <c r="D103" s="71">
        <v>0</v>
      </c>
      <c r="E103" s="126">
        <f t="shared" si="0"/>
        <v>0</v>
      </c>
      <c r="F103" s="126">
        <f t="shared" si="1"/>
        <v>0</v>
      </c>
      <c r="G103" s="127">
        <v>2121903</v>
      </c>
    </row>
    <row r="104" customHeight="1" spans="1:7">
      <c r="A104" s="101" t="s">
        <v>1516</v>
      </c>
      <c r="B104" s="71">
        <v>0</v>
      </c>
      <c r="C104" s="71">
        <v>0</v>
      </c>
      <c r="D104" s="71">
        <v>0</v>
      </c>
      <c r="E104" s="126">
        <f t="shared" si="0"/>
        <v>0</v>
      </c>
      <c r="F104" s="126">
        <f t="shared" si="1"/>
        <v>0</v>
      </c>
      <c r="G104" s="127">
        <v>2121904</v>
      </c>
    </row>
    <row r="105" customHeight="1" spans="1:7">
      <c r="A105" s="101" t="s">
        <v>1517</v>
      </c>
      <c r="B105" s="71">
        <v>0</v>
      </c>
      <c r="C105" s="71">
        <v>0</v>
      </c>
      <c r="D105" s="71">
        <v>0</v>
      </c>
      <c r="E105" s="126">
        <f t="shared" si="0"/>
        <v>0</v>
      </c>
      <c r="F105" s="126">
        <f t="shared" si="1"/>
        <v>0</v>
      </c>
      <c r="G105" s="127">
        <v>2121905</v>
      </c>
    </row>
    <row r="106" customHeight="1" spans="1:7">
      <c r="A106" s="101" t="s">
        <v>1518</v>
      </c>
      <c r="B106" s="71">
        <v>0</v>
      </c>
      <c r="C106" s="71">
        <v>0</v>
      </c>
      <c r="D106" s="71">
        <v>0</v>
      </c>
      <c r="E106" s="126">
        <f t="shared" si="0"/>
        <v>0</v>
      </c>
      <c r="F106" s="126">
        <f t="shared" si="1"/>
        <v>0</v>
      </c>
      <c r="G106" s="127">
        <v>2121906</v>
      </c>
    </row>
    <row r="107" customHeight="1" spans="1:7">
      <c r="A107" s="101" t="s">
        <v>1519</v>
      </c>
      <c r="B107" s="71">
        <v>0</v>
      </c>
      <c r="C107" s="71">
        <v>0</v>
      </c>
      <c r="D107" s="71">
        <v>0</v>
      </c>
      <c r="E107" s="126">
        <f t="shared" si="0"/>
        <v>0</v>
      </c>
      <c r="F107" s="126">
        <f t="shared" si="1"/>
        <v>0</v>
      </c>
      <c r="G107" s="127">
        <v>2121907</v>
      </c>
    </row>
    <row r="108" customHeight="1" spans="1:7">
      <c r="A108" s="101" t="s">
        <v>1520</v>
      </c>
      <c r="B108" s="71">
        <v>0</v>
      </c>
      <c r="C108" s="71">
        <v>0</v>
      </c>
      <c r="D108" s="71">
        <v>0</v>
      </c>
      <c r="E108" s="126">
        <f t="shared" si="0"/>
        <v>0</v>
      </c>
      <c r="F108" s="126">
        <f t="shared" si="1"/>
        <v>0</v>
      </c>
      <c r="G108" s="127">
        <v>2121999</v>
      </c>
    </row>
    <row r="109" customHeight="1" spans="1:7">
      <c r="A109" s="101" t="s">
        <v>171</v>
      </c>
      <c r="B109" s="71">
        <v>3745</v>
      </c>
      <c r="C109" s="71">
        <v>568</v>
      </c>
      <c r="D109" s="71">
        <v>1124</v>
      </c>
      <c r="E109" s="126">
        <f t="shared" si="0"/>
        <v>0.300133511348465</v>
      </c>
      <c r="F109" s="126">
        <f t="shared" si="1"/>
        <v>1.97887323943662</v>
      </c>
      <c r="G109" s="127">
        <v>213</v>
      </c>
    </row>
    <row r="110" customHeight="1" spans="1:7">
      <c r="A110" s="101" t="s">
        <v>1521</v>
      </c>
      <c r="B110" s="71">
        <v>3745</v>
      </c>
      <c r="C110" s="71">
        <v>568</v>
      </c>
      <c r="D110" s="71">
        <v>1124</v>
      </c>
      <c r="E110" s="126">
        <f t="shared" si="0"/>
        <v>0.300133511348465</v>
      </c>
      <c r="F110" s="126">
        <f t="shared" si="1"/>
        <v>1.97887323943662</v>
      </c>
      <c r="G110" s="127">
        <v>21366</v>
      </c>
    </row>
    <row r="111" customHeight="1" spans="1:7">
      <c r="A111" s="101" t="s">
        <v>1455</v>
      </c>
      <c r="B111" s="128">
        <v>2145</v>
      </c>
      <c r="C111" s="71">
        <v>222</v>
      </c>
      <c r="D111" s="71">
        <v>545</v>
      </c>
      <c r="E111" s="126">
        <f t="shared" si="0"/>
        <v>0.254079254079254</v>
      </c>
      <c r="F111" s="126">
        <f t="shared" si="1"/>
        <v>2.45495495495495</v>
      </c>
      <c r="G111" s="127">
        <v>2136601</v>
      </c>
    </row>
    <row r="112" customHeight="1" spans="1:7">
      <c r="A112" s="101" t="s">
        <v>1522</v>
      </c>
      <c r="B112" s="128"/>
      <c r="C112" s="71">
        <v>0</v>
      </c>
      <c r="D112" s="71">
        <v>0</v>
      </c>
      <c r="E112" s="126">
        <f t="shared" si="0"/>
        <v>0</v>
      </c>
      <c r="F112" s="126">
        <f t="shared" si="1"/>
        <v>0</v>
      </c>
      <c r="G112" s="127">
        <v>2136602</v>
      </c>
    </row>
    <row r="113" customHeight="1" spans="1:7">
      <c r="A113" s="101" t="s">
        <v>1523</v>
      </c>
      <c r="B113" s="128"/>
      <c r="C113" s="71">
        <v>0</v>
      </c>
      <c r="D113" s="71">
        <v>0</v>
      </c>
      <c r="E113" s="126">
        <f t="shared" si="0"/>
        <v>0</v>
      </c>
      <c r="F113" s="126">
        <f t="shared" si="1"/>
        <v>0</v>
      </c>
      <c r="G113" s="127">
        <v>2136603</v>
      </c>
    </row>
    <row r="114" customHeight="1" spans="1:7">
      <c r="A114" s="101" t="s">
        <v>1524</v>
      </c>
      <c r="B114" s="128">
        <v>1600</v>
      </c>
      <c r="C114" s="71">
        <v>346</v>
      </c>
      <c r="D114" s="71">
        <v>579</v>
      </c>
      <c r="E114" s="126">
        <f t="shared" si="0"/>
        <v>0.361875</v>
      </c>
      <c r="F114" s="126">
        <f t="shared" si="1"/>
        <v>1.67341040462428</v>
      </c>
      <c r="G114" s="127">
        <v>2136699</v>
      </c>
    </row>
    <row r="115" customHeight="1" spans="1:7">
      <c r="A115" s="101" t="s">
        <v>1525</v>
      </c>
      <c r="B115" s="71">
        <v>0</v>
      </c>
      <c r="C115" s="71">
        <v>0</v>
      </c>
      <c r="D115" s="71">
        <v>0</v>
      </c>
      <c r="E115" s="126">
        <f t="shared" si="0"/>
        <v>0</v>
      </c>
      <c r="F115" s="126">
        <f t="shared" si="1"/>
        <v>0</v>
      </c>
      <c r="G115" s="127">
        <v>21367</v>
      </c>
    </row>
    <row r="116" customHeight="1" spans="1:7">
      <c r="A116" s="101" t="s">
        <v>1455</v>
      </c>
      <c r="B116" s="71">
        <v>0</v>
      </c>
      <c r="C116" s="71">
        <v>0</v>
      </c>
      <c r="D116" s="71">
        <v>0</v>
      </c>
      <c r="E116" s="126">
        <f t="shared" si="0"/>
        <v>0</v>
      </c>
      <c r="F116" s="126">
        <f t="shared" si="1"/>
        <v>0</v>
      </c>
      <c r="G116" s="127">
        <v>2136701</v>
      </c>
    </row>
    <row r="117" customHeight="1" spans="1:7">
      <c r="A117" s="101" t="s">
        <v>1522</v>
      </c>
      <c r="B117" s="71">
        <v>0</v>
      </c>
      <c r="C117" s="71">
        <v>0</v>
      </c>
      <c r="D117" s="71">
        <v>0</v>
      </c>
      <c r="E117" s="126">
        <f t="shared" si="0"/>
        <v>0</v>
      </c>
      <c r="F117" s="126">
        <f t="shared" si="1"/>
        <v>0</v>
      </c>
      <c r="G117" s="127">
        <v>2136702</v>
      </c>
    </row>
    <row r="118" customHeight="1" spans="1:7">
      <c r="A118" s="101" t="s">
        <v>1526</v>
      </c>
      <c r="B118" s="71">
        <v>0</v>
      </c>
      <c r="C118" s="71">
        <v>0</v>
      </c>
      <c r="D118" s="71">
        <v>0</v>
      </c>
      <c r="E118" s="126">
        <f t="shared" si="0"/>
        <v>0</v>
      </c>
      <c r="F118" s="126">
        <f t="shared" si="1"/>
        <v>0</v>
      </c>
      <c r="G118" s="127">
        <v>2136703</v>
      </c>
    </row>
    <row r="119" customHeight="1" spans="1:7">
      <c r="A119" s="101" t="s">
        <v>1527</v>
      </c>
      <c r="B119" s="71">
        <v>0</v>
      </c>
      <c r="C119" s="71">
        <v>0</v>
      </c>
      <c r="D119" s="71">
        <v>0</v>
      </c>
      <c r="E119" s="126">
        <f t="shared" si="0"/>
        <v>0</v>
      </c>
      <c r="F119" s="126">
        <f t="shared" si="1"/>
        <v>0</v>
      </c>
      <c r="G119" s="127">
        <v>2136799</v>
      </c>
    </row>
    <row r="120" customHeight="1" spans="1:7">
      <c r="A120" s="101" t="s">
        <v>1528</v>
      </c>
      <c r="B120" s="71">
        <v>0</v>
      </c>
      <c r="C120" s="71">
        <v>0</v>
      </c>
      <c r="D120" s="71">
        <v>0</v>
      </c>
      <c r="E120" s="126">
        <f t="shared" si="0"/>
        <v>0</v>
      </c>
      <c r="F120" s="126">
        <f t="shared" si="1"/>
        <v>0</v>
      </c>
      <c r="G120" s="127">
        <v>21369</v>
      </c>
    </row>
    <row r="121" customHeight="1" spans="1:7">
      <c r="A121" s="101" t="s">
        <v>808</v>
      </c>
      <c r="B121" s="71">
        <v>0</v>
      </c>
      <c r="C121" s="71">
        <v>0</v>
      </c>
      <c r="D121" s="71">
        <v>0</v>
      </c>
      <c r="E121" s="126">
        <f t="shared" si="0"/>
        <v>0</v>
      </c>
      <c r="F121" s="126">
        <f t="shared" si="1"/>
        <v>0</v>
      </c>
      <c r="G121" s="127">
        <v>2136901</v>
      </c>
    </row>
    <row r="122" customHeight="1" spans="1:7">
      <c r="A122" s="101" t="s">
        <v>1529</v>
      </c>
      <c r="B122" s="71">
        <v>0</v>
      </c>
      <c r="C122" s="71">
        <v>0</v>
      </c>
      <c r="D122" s="71">
        <v>0</v>
      </c>
      <c r="E122" s="126">
        <f t="shared" si="0"/>
        <v>0</v>
      </c>
      <c r="F122" s="126">
        <f t="shared" si="1"/>
        <v>0</v>
      </c>
      <c r="G122" s="127">
        <v>2136902</v>
      </c>
    </row>
    <row r="123" customHeight="1" spans="1:7">
      <c r="A123" s="101" t="s">
        <v>1530</v>
      </c>
      <c r="B123" s="71">
        <v>0</v>
      </c>
      <c r="C123" s="71">
        <v>0</v>
      </c>
      <c r="D123" s="71">
        <v>0</v>
      </c>
      <c r="E123" s="126">
        <f t="shared" si="0"/>
        <v>0</v>
      </c>
      <c r="F123" s="126">
        <f t="shared" si="1"/>
        <v>0</v>
      </c>
      <c r="G123" s="127">
        <v>2136903</v>
      </c>
    </row>
    <row r="124" customHeight="1" spans="1:7">
      <c r="A124" s="101" t="s">
        <v>1531</v>
      </c>
      <c r="B124" s="71">
        <v>0</v>
      </c>
      <c r="C124" s="71">
        <v>0</v>
      </c>
      <c r="D124" s="71">
        <v>0</v>
      </c>
      <c r="E124" s="126">
        <f t="shared" si="0"/>
        <v>0</v>
      </c>
      <c r="F124" s="126">
        <f t="shared" si="1"/>
        <v>0</v>
      </c>
      <c r="G124" s="127">
        <v>2136999</v>
      </c>
    </row>
    <row r="125" customHeight="1" spans="1:7">
      <c r="A125" s="101" t="s">
        <v>1532</v>
      </c>
      <c r="B125" s="71">
        <v>0</v>
      </c>
      <c r="C125" s="71">
        <v>0</v>
      </c>
      <c r="D125" s="71">
        <v>0</v>
      </c>
      <c r="E125" s="126">
        <f t="shared" si="0"/>
        <v>0</v>
      </c>
      <c r="F125" s="126">
        <f t="shared" si="1"/>
        <v>0</v>
      </c>
      <c r="G125" s="127">
        <v>21370</v>
      </c>
    </row>
    <row r="126" customHeight="1" spans="1:7">
      <c r="A126" s="101" t="s">
        <v>1533</v>
      </c>
      <c r="B126" s="71">
        <v>0</v>
      </c>
      <c r="C126" s="71">
        <v>0</v>
      </c>
      <c r="D126" s="71">
        <v>0</v>
      </c>
      <c r="E126" s="126">
        <f t="shared" si="0"/>
        <v>0</v>
      </c>
      <c r="F126" s="126">
        <f t="shared" si="1"/>
        <v>0</v>
      </c>
      <c r="G126" s="127">
        <v>2137001</v>
      </c>
    </row>
    <row r="127" customHeight="1" spans="1:7">
      <c r="A127" s="101" t="s">
        <v>1534</v>
      </c>
      <c r="B127" s="71">
        <v>0</v>
      </c>
      <c r="C127" s="71">
        <v>0</v>
      </c>
      <c r="D127" s="71">
        <v>0</v>
      </c>
      <c r="E127" s="126">
        <f t="shared" si="0"/>
        <v>0</v>
      </c>
      <c r="F127" s="126">
        <f t="shared" si="1"/>
        <v>0</v>
      </c>
      <c r="G127" s="127">
        <v>2137099</v>
      </c>
    </row>
    <row r="128" customHeight="1" spans="1:7">
      <c r="A128" s="101" t="s">
        <v>1535</v>
      </c>
      <c r="B128" s="71">
        <v>0</v>
      </c>
      <c r="C128" s="71">
        <v>0</v>
      </c>
      <c r="D128" s="71">
        <v>0</v>
      </c>
      <c r="E128" s="126">
        <f t="shared" si="0"/>
        <v>0</v>
      </c>
      <c r="F128" s="126">
        <f t="shared" si="1"/>
        <v>0</v>
      </c>
      <c r="G128" s="127">
        <v>21371</v>
      </c>
    </row>
    <row r="129" customHeight="1" spans="1:7">
      <c r="A129" s="101" t="s">
        <v>1536</v>
      </c>
      <c r="B129" s="71">
        <v>0</v>
      </c>
      <c r="C129" s="71">
        <v>0</v>
      </c>
      <c r="D129" s="71">
        <v>0</v>
      </c>
      <c r="E129" s="126">
        <f t="shared" si="0"/>
        <v>0</v>
      </c>
      <c r="F129" s="126">
        <f t="shared" si="1"/>
        <v>0</v>
      </c>
      <c r="G129" s="127">
        <v>2137101</v>
      </c>
    </row>
    <row r="130" customHeight="1" spans="1:7">
      <c r="A130" s="101" t="s">
        <v>1537</v>
      </c>
      <c r="B130" s="71">
        <v>0</v>
      </c>
      <c r="C130" s="71">
        <v>0</v>
      </c>
      <c r="D130" s="71">
        <v>0</v>
      </c>
      <c r="E130" s="126">
        <f t="shared" si="0"/>
        <v>0</v>
      </c>
      <c r="F130" s="126">
        <f t="shared" si="1"/>
        <v>0</v>
      </c>
      <c r="G130" s="127">
        <v>2137102</v>
      </c>
    </row>
    <row r="131" customHeight="1" spans="1:7">
      <c r="A131" s="101" t="s">
        <v>1538</v>
      </c>
      <c r="B131" s="71">
        <v>0</v>
      </c>
      <c r="C131" s="71">
        <v>0</v>
      </c>
      <c r="D131" s="71">
        <v>0</v>
      </c>
      <c r="E131" s="126">
        <f t="shared" si="0"/>
        <v>0</v>
      </c>
      <c r="F131" s="126">
        <f t="shared" si="1"/>
        <v>0</v>
      </c>
      <c r="G131" s="127">
        <v>2137103</v>
      </c>
    </row>
    <row r="132" customHeight="1" spans="1:7">
      <c r="A132" s="101" t="s">
        <v>1539</v>
      </c>
      <c r="B132" s="71">
        <v>0</v>
      </c>
      <c r="C132" s="71">
        <v>0</v>
      </c>
      <c r="D132" s="71">
        <v>0</v>
      </c>
      <c r="E132" s="126">
        <f t="shared" si="0"/>
        <v>0</v>
      </c>
      <c r="F132" s="126">
        <f t="shared" si="1"/>
        <v>0</v>
      </c>
      <c r="G132" s="127">
        <v>2137199</v>
      </c>
    </row>
    <row r="133" customHeight="1" spans="1:7">
      <c r="A133" s="101" t="s">
        <v>172</v>
      </c>
      <c r="B133" s="71">
        <v>0</v>
      </c>
      <c r="C133" s="71">
        <v>0</v>
      </c>
      <c r="D133" s="71">
        <v>0</v>
      </c>
      <c r="E133" s="126">
        <f t="shared" si="0"/>
        <v>0</v>
      </c>
      <c r="F133" s="126">
        <f t="shared" si="1"/>
        <v>0</v>
      </c>
      <c r="G133" s="127">
        <v>214</v>
      </c>
    </row>
    <row r="134" customHeight="1" spans="1:7">
      <c r="A134" s="101" t="s">
        <v>1540</v>
      </c>
      <c r="B134" s="71">
        <v>0</v>
      </c>
      <c r="C134" s="71">
        <v>0</v>
      </c>
      <c r="D134" s="71">
        <v>0</v>
      </c>
      <c r="E134" s="126">
        <f t="shared" si="0"/>
        <v>0</v>
      </c>
      <c r="F134" s="126">
        <f t="shared" si="1"/>
        <v>0</v>
      </c>
      <c r="G134" s="127">
        <v>21460</v>
      </c>
    </row>
    <row r="135" customHeight="1" spans="1:7">
      <c r="A135" s="101" t="s">
        <v>839</v>
      </c>
      <c r="B135" s="71">
        <v>0</v>
      </c>
      <c r="C135" s="71">
        <v>0</v>
      </c>
      <c r="D135" s="71">
        <v>0</v>
      </c>
      <c r="E135" s="126">
        <f t="shared" si="0"/>
        <v>0</v>
      </c>
      <c r="F135" s="126">
        <f t="shared" si="1"/>
        <v>0</v>
      </c>
      <c r="G135" s="127">
        <v>2146001</v>
      </c>
    </row>
    <row r="136" customHeight="1" spans="1:7">
      <c r="A136" s="101" t="s">
        <v>840</v>
      </c>
      <c r="B136" s="71">
        <v>0</v>
      </c>
      <c r="C136" s="71">
        <v>0</v>
      </c>
      <c r="D136" s="71">
        <v>0</v>
      </c>
      <c r="E136" s="126">
        <f t="shared" si="0"/>
        <v>0</v>
      </c>
      <c r="F136" s="126">
        <f t="shared" si="1"/>
        <v>0</v>
      </c>
      <c r="G136" s="127">
        <v>2146002</v>
      </c>
    </row>
    <row r="137" customHeight="1" spans="1:7">
      <c r="A137" s="101" t="s">
        <v>1541</v>
      </c>
      <c r="B137" s="71">
        <v>0</v>
      </c>
      <c r="C137" s="71">
        <v>0</v>
      </c>
      <c r="D137" s="71">
        <v>0</v>
      </c>
      <c r="E137" s="126">
        <f t="shared" si="0"/>
        <v>0</v>
      </c>
      <c r="F137" s="126">
        <f t="shared" si="1"/>
        <v>0</v>
      </c>
      <c r="G137" s="127">
        <v>2146003</v>
      </c>
    </row>
    <row r="138" customHeight="1" spans="1:7">
      <c r="A138" s="101" t="s">
        <v>1542</v>
      </c>
      <c r="B138" s="71">
        <v>0</v>
      </c>
      <c r="C138" s="71">
        <v>0</v>
      </c>
      <c r="D138" s="71">
        <v>0</v>
      </c>
      <c r="E138" s="126">
        <f t="shared" si="0"/>
        <v>0</v>
      </c>
      <c r="F138" s="126">
        <f t="shared" si="1"/>
        <v>0</v>
      </c>
      <c r="G138" s="127">
        <v>2146099</v>
      </c>
    </row>
    <row r="139" customHeight="1" spans="1:7">
      <c r="A139" s="101" t="s">
        <v>1543</v>
      </c>
      <c r="B139" s="71">
        <v>0</v>
      </c>
      <c r="C139" s="71">
        <v>0</v>
      </c>
      <c r="D139" s="71">
        <v>0</v>
      </c>
      <c r="E139" s="126">
        <f t="shared" si="0"/>
        <v>0</v>
      </c>
      <c r="F139" s="126">
        <f t="shared" si="1"/>
        <v>0</v>
      </c>
      <c r="G139" s="127">
        <v>21462</v>
      </c>
    </row>
    <row r="140" customHeight="1" spans="1:7">
      <c r="A140" s="101" t="s">
        <v>1541</v>
      </c>
      <c r="B140" s="71">
        <v>0</v>
      </c>
      <c r="C140" s="71">
        <v>0</v>
      </c>
      <c r="D140" s="71">
        <v>0</v>
      </c>
      <c r="E140" s="126">
        <f t="shared" si="0"/>
        <v>0</v>
      </c>
      <c r="F140" s="126">
        <f t="shared" si="1"/>
        <v>0</v>
      </c>
      <c r="G140" s="127">
        <v>2146201</v>
      </c>
    </row>
    <row r="141" customHeight="1" spans="1:7">
      <c r="A141" s="101" t="s">
        <v>1544</v>
      </c>
      <c r="B141" s="71">
        <v>0</v>
      </c>
      <c r="C141" s="71">
        <v>0</v>
      </c>
      <c r="D141" s="71">
        <v>0</v>
      </c>
      <c r="E141" s="126">
        <f t="shared" si="0"/>
        <v>0</v>
      </c>
      <c r="F141" s="126">
        <f t="shared" si="1"/>
        <v>0</v>
      </c>
      <c r="G141" s="127">
        <v>2146202</v>
      </c>
    </row>
    <row r="142" customHeight="1" spans="1:7">
      <c r="A142" s="101" t="s">
        <v>1545</v>
      </c>
      <c r="B142" s="71">
        <v>0</v>
      </c>
      <c r="C142" s="71">
        <v>0</v>
      </c>
      <c r="D142" s="71">
        <v>0</v>
      </c>
      <c r="E142" s="126">
        <f t="shared" si="0"/>
        <v>0</v>
      </c>
      <c r="F142" s="126">
        <f t="shared" si="1"/>
        <v>0</v>
      </c>
      <c r="G142" s="127">
        <v>2146203</v>
      </c>
    </row>
    <row r="143" customHeight="1" spans="1:7">
      <c r="A143" s="101" t="s">
        <v>1546</v>
      </c>
      <c r="B143" s="71">
        <v>0</v>
      </c>
      <c r="C143" s="71">
        <v>0</v>
      </c>
      <c r="D143" s="71">
        <v>0</v>
      </c>
      <c r="E143" s="126">
        <f t="shared" si="0"/>
        <v>0</v>
      </c>
      <c r="F143" s="126">
        <f t="shared" si="1"/>
        <v>0</v>
      </c>
      <c r="G143" s="127">
        <v>2146299</v>
      </c>
    </row>
    <row r="144" customHeight="1" spans="1:7">
      <c r="A144" s="101" t="s">
        <v>1547</v>
      </c>
      <c r="B144" s="71">
        <v>0</v>
      </c>
      <c r="C144" s="71">
        <v>0</v>
      </c>
      <c r="D144" s="71">
        <v>0</v>
      </c>
      <c r="E144" s="126">
        <f t="shared" si="0"/>
        <v>0</v>
      </c>
      <c r="F144" s="126">
        <f t="shared" si="1"/>
        <v>0</v>
      </c>
      <c r="G144" s="127">
        <v>21464</v>
      </c>
    </row>
    <row r="145" customHeight="1" spans="1:7">
      <c r="A145" s="101" t="s">
        <v>1548</v>
      </c>
      <c r="B145" s="71">
        <v>0</v>
      </c>
      <c r="C145" s="71">
        <v>0</v>
      </c>
      <c r="D145" s="71">
        <v>0</v>
      </c>
      <c r="E145" s="126">
        <f t="shared" si="0"/>
        <v>0</v>
      </c>
      <c r="F145" s="126">
        <f t="shared" si="1"/>
        <v>0</v>
      </c>
      <c r="G145" s="127">
        <v>2146401</v>
      </c>
    </row>
    <row r="146" customHeight="1" spans="1:7">
      <c r="A146" s="101" t="s">
        <v>1549</v>
      </c>
      <c r="B146" s="71">
        <v>0</v>
      </c>
      <c r="C146" s="71">
        <v>0</v>
      </c>
      <c r="D146" s="71">
        <v>0</v>
      </c>
      <c r="E146" s="126">
        <f t="shared" si="0"/>
        <v>0</v>
      </c>
      <c r="F146" s="126">
        <f t="shared" si="1"/>
        <v>0</v>
      </c>
      <c r="G146" s="127">
        <v>2146402</v>
      </c>
    </row>
    <row r="147" customHeight="1" spans="1:7">
      <c r="A147" s="101" t="s">
        <v>1550</v>
      </c>
      <c r="B147" s="71">
        <v>0</v>
      </c>
      <c r="C147" s="71">
        <v>0</v>
      </c>
      <c r="D147" s="71">
        <v>0</v>
      </c>
      <c r="E147" s="126">
        <f t="shared" si="0"/>
        <v>0</v>
      </c>
      <c r="F147" s="126">
        <f t="shared" si="1"/>
        <v>0</v>
      </c>
      <c r="G147" s="127">
        <v>2146403</v>
      </c>
    </row>
    <row r="148" customHeight="1" spans="1:7">
      <c r="A148" s="101" t="s">
        <v>1551</v>
      </c>
      <c r="B148" s="71">
        <v>0</v>
      </c>
      <c r="C148" s="71">
        <v>0</v>
      </c>
      <c r="D148" s="71">
        <v>0</v>
      </c>
      <c r="E148" s="126">
        <f t="shared" si="0"/>
        <v>0</v>
      </c>
      <c r="F148" s="126">
        <f t="shared" si="1"/>
        <v>0</v>
      </c>
      <c r="G148" s="127">
        <v>2146404</v>
      </c>
    </row>
    <row r="149" customHeight="1" spans="1:7">
      <c r="A149" s="101" t="s">
        <v>1552</v>
      </c>
      <c r="B149" s="71">
        <v>0</v>
      </c>
      <c r="C149" s="71">
        <v>0</v>
      </c>
      <c r="D149" s="71">
        <v>0</v>
      </c>
      <c r="E149" s="126">
        <f t="shared" si="0"/>
        <v>0</v>
      </c>
      <c r="F149" s="126">
        <f t="shared" si="1"/>
        <v>0</v>
      </c>
      <c r="G149" s="127">
        <v>2146405</v>
      </c>
    </row>
    <row r="150" customHeight="1" spans="1:7">
      <c r="A150" s="101" t="s">
        <v>1553</v>
      </c>
      <c r="B150" s="71">
        <v>0</v>
      </c>
      <c r="C150" s="71">
        <v>0</v>
      </c>
      <c r="D150" s="71">
        <v>0</v>
      </c>
      <c r="E150" s="126">
        <f t="shared" si="0"/>
        <v>0</v>
      </c>
      <c r="F150" s="126">
        <f t="shared" si="1"/>
        <v>0</v>
      </c>
      <c r="G150" s="127">
        <v>2146406</v>
      </c>
    </row>
    <row r="151" customHeight="1" spans="1:7">
      <c r="A151" s="101" t="s">
        <v>1554</v>
      </c>
      <c r="B151" s="71">
        <v>0</v>
      </c>
      <c r="C151" s="71">
        <v>0</v>
      </c>
      <c r="D151" s="71">
        <v>0</v>
      </c>
      <c r="E151" s="126">
        <f t="shared" si="0"/>
        <v>0</v>
      </c>
      <c r="F151" s="126">
        <f t="shared" si="1"/>
        <v>0</v>
      </c>
      <c r="G151" s="127">
        <v>2146407</v>
      </c>
    </row>
    <row r="152" customHeight="1" spans="1:7">
      <c r="A152" s="101" t="s">
        <v>1555</v>
      </c>
      <c r="B152" s="71">
        <v>0</v>
      </c>
      <c r="C152" s="71">
        <v>0</v>
      </c>
      <c r="D152" s="71">
        <v>0</v>
      </c>
      <c r="E152" s="126">
        <f t="shared" si="0"/>
        <v>0</v>
      </c>
      <c r="F152" s="126">
        <f t="shared" si="1"/>
        <v>0</v>
      </c>
      <c r="G152" s="127">
        <v>2146499</v>
      </c>
    </row>
    <row r="153" customHeight="1" spans="1:7">
      <c r="A153" s="101" t="s">
        <v>1556</v>
      </c>
      <c r="B153" s="71">
        <v>0</v>
      </c>
      <c r="C153" s="71">
        <v>0</v>
      </c>
      <c r="D153" s="71">
        <v>0</v>
      </c>
      <c r="E153" s="126">
        <f t="shared" si="0"/>
        <v>0</v>
      </c>
      <c r="F153" s="126">
        <f t="shared" si="1"/>
        <v>0</v>
      </c>
      <c r="G153" s="127">
        <v>21468</v>
      </c>
    </row>
    <row r="154" customHeight="1" spans="1:7">
      <c r="A154" s="101" t="s">
        <v>1557</v>
      </c>
      <c r="B154" s="71">
        <v>0</v>
      </c>
      <c r="C154" s="71">
        <v>0</v>
      </c>
      <c r="D154" s="71">
        <v>0</v>
      </c>
      <c r="E154" s="126">
        <f t="shared" si="0"/>
        <v>0</v>
      </c>
      <c r="F154" s="126">
        <f t="shared" si="1"/>
        <v>0</v>
      </c>
      <c r="G154" s="127">
        <v>2146801</v>
      </c>
    </row>
    <row r="155" customHeight="1" spans="1:7">
      <c r="A155" s="101" t="s">
        <v>1558</v>
      </c>
      <c r="B155" s="71">
        <v>0</v>
      </c>
      <c r="C155" s="71">
        <v>0</v>
      </c>
      <c r="D155" s="71">
        <v>0</v>
      </c>
      <c r="E155" s="126">
        <f t="shared" si="0"/>
        <v>0</v>
      </c>
      <c r="F155" s="126">
        <f t="shared" si="1"/>
        <v>0</v>
      </c>
      <c r="G155" s="127">
        <v>2146802</v>
      </c>
    </row>
    <row r="156" customHeight="1" spans="1:7">
      <c r="A156" s="101" t="s">
        <v>1559</v>
      </c>
      <c r="B156" s="71">
        <v>0</v>
      </c>
      <c r="C156" s="71">
        <v>0</v>
      </c>
      <c r="D156" s="71">
        <v>0</v>
      </c>
      <c r="E156" s="126">
        <f t="shared" si="0"/>
        <v>0</v>
      </c>
      <c r="F156" s="126">
        <f t="shared" si="1"/>
        <v>0</v>
      </c>
      <c r="G156" s="127">
        <v>2146803</v>
      </c>
    </row>
    <row r="157" customHeight="1" spans="1:7">
      <c r="A157" s="101" t="s">
        <v>1560</v>
      </c>
      <c r="B157" s="71">
        <v>0</v>
      </c>
      <c r="C157" s="71">
        <v>0</v>
      </c>
      <c r="D157" s="71">
        <v>0</v>
      </c>
      <c r="E157" s="126">
        <f t="shared" si="0"/>
        <v>0</v>
      </c>
      <c r="F157" s="126">
        <f t="shared" si="1"/>
        <v>0</v>
      </c>
      <c r="G157" s="127">
        <v>2146804</v>
      </c>
    </row>
    <row r="158" customHeight="1" spans="1:7">
      <c r="A158" s="101" t="s">
        <v>1561</v>
      </c>
      <c r="B158" s="71">
        <v>0</v>
      </c>
      <c r="C158" s="71">
        <v>0</v>
      </c>
      <c r="D158" s="71">
        <v>0</v>
      </c>
      <c r="E158" s="126">
        <f t="shared" si="0"/>
        <v>0</v>
      </c>
      <c r="F158" s="126">
        <f t="shared" si="1"/>
        <v>0</v>
      </c>
      <c r="G158" s="127">
        <v>2146805</v>
      </c>
    </row>
    <row r="159" customHeight="1" spans="1:7">
      <c r="A159" s="101" t="s">
        <v>1562</v>
      </c>
      <c r="B159" s="71">
        <v>0</v>
      </c>
      <c r="C159" s="71">
        <v>0</v>
      </c>
      <c r="D159" s="71">
        <v>0</v>
      </c>
      <c r="E159" s="126">
        <f t="shared" si="0"/>
        <v>0</v>
      </c>
      <c r="F159" s="126">
        <f t="shared" si="1"/>
        <v>0</v>
      </c>
      <c r="G159" s="127">
        <v>2146899</v>
      </c>
    </row>
    <row r="160" customHeight="1" spans="1:7">
      <c r="A160" s="101" t="s">
        <v>1563</v>
      </c>
      <c r="B160" s="71">
        <v>0</v>
      </c>
      <c r="C160" s="71">
        <v>0</v>
      </c>
      <c r="D160" s="71">
        <v>0</v>
      </c>
      <c r="E160" s="126">
        <f t="shared" si="0"/>
        <v>0</v>
      </c>
      <c r="F160" s="126">
        <f t="shared" si="1"/>
        <v>0</v>
      </c>
      <c r="G160" s="127">
        <v>21469</v>
      </c>
    </row>
    <row r="161" customHeight="1" spans="1:7">
      <c r="A161" s="101" t="s">
        <v>1564</v>
      </c>
      <c r="B161" s="71">
        <v>0</v>
      </c>
      <c r="C161" s="71">
        <v>0</v>
      </c>
      <c r="D161" s="71">
        <v>0</v>
      </c>
      <c r="E161" s="126">
        <f t="shared" si="0"/>
        <v>0</v>
      </c>
      <c r="F161" s="126">
        <f t="shared" si="1"/>
        <v>0</v>
      </c>
      <c r="G161" s="127">
        <v>2146901</v>
      </c>
    </row>
    <row r="162" customHeight="1" spans="1:7">
      <c r="A162" s="101" t="s">
        <v>866</v>
      </c>
      <c r="B162" s="71">
        <v>0</v>
      </c>
      <c r="C162" s="71">
        <v>0</v>
      </c>
      <c r="D162" s="71">
        <v>0</v>
      </c>
      <c r="E162" s="126">
        <f t="shared" si="0"/>
        <v>0</v>
      </c>
      <c r="F162" s="126">
        <f t="shared" si="1"/>
        <v>0</v>
      </c>
      <c r="G162" s="127">
        <v>2146902</v>
      </c>
    </row>
    <row r="163" customHeight="1" spans="1:7">
      <c r="A163" s="101" t="s">
        <v>1565</v>
      </c>
      <c r="B163" s="71">
        <v>0</v>
      </c>
      <c r="C163" s="71">
        <v>0</v>
      </c>
      <c r="D163" s="71">
        <v>0</v>
      </c>
      <c r="E163" s="126">
        <f t="shared" si="0"/>
        <v>0</v>
      </c>
      <c r="F163" s="126">
        <f t="shared" si="1"/>
        <v>0</v>
      </c>
      <c r="G163" s="127">
        <v>2146903</v>
      </c>
    </row>
    <row r="164" customHeight="1" spans="1:7">
      <c r="A164" s="101" t="s">
        <v>1566</v>
      </c>
      <c r="B164" s="71">
        <v>0</v>
      </c>
      <c r="C164" s="71">
        <v>0</v>
      </c>
      <c r="D164" s="71">
        <v>0</v>
      </c>
      <c r="E164" s="126">
        <f t="shared" si="0"/>
        <v>0</v>
      </c>
      <c r="F164" s="126">
        <f t="shared" si="1"/>
        <v>0</v>
      </c>
      <c r="G164" s="127">
        <v>2146904</v>
      </c>
    </row>
    <row r="165" customHeight="1" spans="1:7">
      <c r="A165" s="101" t="s">
        <v>1567</v>
      </c>
      <c r="B165" s="71">
        <v>0</v>
      </c>
      <c r="C165" s="71">
        <v>0</v>
      </c>
      <c r="D165" s="71">
        <v>0</v>
      </c>
      <c r="E165" s="126">
        <f t="shared" si="0"/>
        <v>0</v>
      </c>
      <c r="F165" s="126">
        <f t="shared" si="1"/>
        <v>0</v>
      </c>
      <c r="G165" s="127">
        <v>2146906</v>
      </c>
    </row>
    <row r="166" customHeight="1" spans="1:7">
      <c r="A166" s="101" t="s">
        <v>1568</v>
      </c>
      <c r="B166" s="71">
        <v>0</v>
      </c>
      <c r="C166" s="71">
        <v>0</v>
      </c>
      <c r="D166" s="71">
        <v>0</v>
      </c>
      <c r="E166" s="126">
        <f t="shared" si="0"/>
        <v>0</v>
      </c>
      <c r="F166" s="126">
        <f t="shared" si="1"/>
        <v>0</v>
      </c>
      <c r="G166" s="127">
        <v>2146907</v>
      </c>
    </row>
    <row r="167" customHeight="1" spans="1:7">
      <c r="A167" s="101" t="s">
        <v>1569</v>
      </c>
      <c r="B167" s="71">
        <v>0</v>
      </c>
      <c r="C167" s="71">
        <v>0</v>
      </c>
      <c r="D167" s="71">
        <v>0</v>
      </c>
      <c r="E167" s="126">
        <f t="shared" si="0"/>
        <v>0</v>
      </c>
      <c r="F167" s="126">
        <f t="shared" si="1"/>
        <v>0</v>
      </c>
      <c r="G167" s="127">
        <v>2146908</v>
      </c>
    </row>
    <row r="168" customHeight="1" spans="1:7">
      <c r="A168" s="101" t="s">
        <v>1570</v>
      </c>
      <c r="B168" s="71">
        <v>0</v>
      </c>
      <c r="C168" s="71">
        <v>0</v>
      </c>
      <c r="D168" s="71">
        <v>0</v>
      </c>
      <c r="E168" s="126">
        <f t="shared" si="0"/>
        <v>0</v>
      </c>
      <c r="F168" s="126">
        <f t="shared" si="1"/>
        <v>0</v>
      </c>
      <c r="G168" s="127">
        <v>2146909</v>
      </c>
    </row>
    <row r="169" customHeight="1" spans="1:7">
      <c r="A169" s="101" t="s">
        <v>1571</v>
      </c>
      <c r="B169" s="71">
        <v>0</v>
      </c>
      <c r="C169" s="71">
        <v>0</v>
      </c>
      <c r="D169" s="71">
        <v>0</v>
      </c>
      <c r="E169" s="126">
        <f t="shared" si="0"/>
        <v>0</v>
      </c>
      <c r="F169" s="126">
        <f t="shared" si="1"/>
        <v>0</v>
      </c>
      <c r="G169" s="127">
        <v>2146999</v>
      </c>
    </row>
    <row r="170" customHeight="1" spans="1:7">
      <c r="A170" s="101" t="s">
        <v>1572</v>
      </c>
      <c r="B170" s="71">
        <v>0</v>
      </c>
      <c r="C170" s="71">
        <v>0</v>
      </c>
      <c r="D170" s="71">
        <v>0</v>
      </c>
      <c r="E170" s="126">
        <f t="shared" si="0"/>
        <v>0</v>
      </c>
      <c r="F170" s="126">
        <f t="shared" si="1"/>
        <v>0</v>
      </c>
      <c r="G170" s="127">
        <v>21470</v>
      </c>
    </row>
    <row r="171" customHeight="1" spans="1:7">
      <c r="A171" s="101" t="s">
        <v>1573</v>
      </c>
      <c r="B171" s="71">
        <v>0</v>
      </c>
      <c r="C171" s="71">
        <v>0</v>
      </c>
      <c r="D171" s="71">
        <v>0</v>
      </c>
      <c r="E171" s="126">
        <f t="shared" si="0"/>
        <v>0</v>
      </c>
      <c r="F171" s="126">
        <f t="shared" si="1"/>
        <v>0</v>
      </c>
      <c r="G171" s="127">
        <v>2147001</v>
      </c>
    </row>
    <row r="172" customHeight="1" spans="1:7">
      <c r="A172" s="101" t="s">
        <v>1574</v>
      </c>
      <c r="B172" s="71">
        <v>0</v>
      </c>
      <c r="C172" s="71">
        <v>0</v>
      </c>
      <c r="D172" s="71">
        <v>0</v>
      </c>
      <c r="E172" s="126">
        <f t="shared" si="0"/>
        <v>0</v>
      </c>
      <c r="F172" s="126">
        <f t="shared" si="1"/>
        <v>0</v>
      </c>
      <c r="G172" s="127">
        <v>2147099</v>
      </c>
    </row>
    <row r="173" customHeight="1" spans="1:7">
      <c r="A173" s="101" t="s">
        <v>1575</v>
      </c>
      <c r="B173" s="71">
        <v>0</v>
      </c>
      <c r="C173" s="71">
        <v>0</v>
      </c>
      <c r="D173" s="71">
        <v>0</v>
      </c>
      <c r="E173" s="126">
        <f t="shared" si="0"/>
        <v>0</v>
      </c>
      <c r="F173" s="126">
        <f t="shared" si="1"/>
        <v>0</v>
      </c>
      <c r="G173" s="127">
        <v>21471</v>
      </c>
    </row>
    <row r="174" customHeight="1" spans="1:7">
      <c r="A174" s="101" t="s">
        <v>1573</v>
      </c>
      <c r="B174" s="71">
        <v>0</v>
      </c>
      <c r="C174" s="71">
        <v>0</v>
      </c>
      <c r="D174" s="71">
        <v>0</v>
      </c>
      <c r="E174" s="126">
        <f t="shared" si="0"/>
        <v>0</v>
      </c>
      <c r="F174" s="126">
        <f t="shared" si="1"/>
        <v>0</v>
      </c>
      <c r="G174" s="127">
        <v>2147101</v>
      </c>
    </row>
    <row r="175" customHeight="1" spans="1:7">
      <c r="A175" s="101" t="s">
        <v>1576</v>
      </c>
      <c r="B175" s="71">
        <v>0</v>
      </c>
      <c r="C175" s="71">
        <v>0</v>
      </c>
      <c r="D175" s="71">
        <v>0</v>
      </c>
      <c r="E175" s="126">
        <f t="shared" si="0"/>
        <v>0</v>
      </c>
      <c r="F175" s="126">
        <f t="shared" si="1"/>
        <v>0</v>
      </c>
      <c r="G175" s="127">
        <v>2147199</v>
      </c>
    </row>
    <row r="176" customHeight="1" spans="1:7">
      <c r="A176" s="101" t="s">
        <v>1577</v>
      </c>
      <c r="B176" s="71">
        <v>0</v>
      </c>
      <c r="C176" s="71">
        <v>0</v>
      </c>
      <c r="D176" s="71">
        <v>0</v>
      </c>
      <c r="E176" s="126">
        <f t="shared" si="0"/>
        <v>0</v>
      </c>
      <c r="F176" s="126">
        <f t="shared" si="1"/>
        <v>0</v>
      </c>
      <c r="G176" s="127">
        <v>21472</v>
      </c>
    </row>
    <row r="177" customHeight="1" spans="1:7">
      <c r="A177" s="101" t="s">
        <v>173</v>
      </c>
      <c r="B177" s="71">
        <v>0</v>
      </c>
      <c r="C177" s="71">
        <v>0</v>
      </c>
      <c r="D177" s="71">
        <v>0</v>
      </c>
      <c r="E177" s="126">
        <f t="shared" si="0"/>
        <v>0</v>
      </c>
      <c r="F177" s="126">
        <f t="shared" si="1"/>
        <v>0</v>
      </c>
      <c r="G177" s="127">
        <v>215</v>
      </c>
    </row>
    <row r="178" customHeight="1" spans="1:7">
      <c r="A178" s="101" t="s">
        <v>1578</v>
      </c>
      <c r="B178" s="71">
        <v>0</v>
      </c>
      <c r="C178" s="71">
        <v>0</v>
      </c>
      <c r="D178" s="71">
        <v>0</v>
      </c>
      <c r="E178" s="126">
        <f t="shared" si="0"/>
        <v>0</v>
      </c>
      <c r="F178" s="126">
        <f t="shared" si="1"/>
        <v>0</v>
      </c>
      <c r="G178" s="127">
        <v>21562</v>
      </c>
    </row>
    <row r="179" customHeight="1" spans="1:7">
      <c r="A179" s="101" t="s">
        <v>1579</v>
      </c>
      <c r="B179" s="71">
        <v>0</v>
      </c>
      <c r="C179" s="71">
        <v>0</v>
      </c>
      <c r="D179" s="71">
        <v>0</v>
      </c>
      <c r="E179" s="126">
        <f t="shared" si="0"/>
        <v>0</v>
      </c>
      <c r="F179" s="126">
        <f t="shared" si="1"/>
        <v>0</v>
      </c>
      <c r="G179" s="127">
        <v>2156201</v>
      </c>
    </row>
    <row r="180" customHeight="1" spans="1:7">
      <c r="A180" s="101" t="s">
        <v>1580</v>
      </c>
      <c r="B180" s="71">
        <v>0</v>
      </c>
      <c r="C180" s="71">
        <v>0</v>
      </c>
      <c r="D180" s="71">
        <v>0</v>
      </c>
      <c r="E180" s="126">
        <f t="shared" si="0"/>
        <v>0</v>
      </c>
      <c r="F180" s="126">
        <f t="shared" si="1"/>
        <v>0</v>
      </c>
      <c r="G180" s="127">
        <v>2156202</v>
      </c>
    </row>
    <row r="181" customHeight="1" spans="1:7">
      <c r="A181" s="101" t="s">
        <v>1581</v>
      </c>
      <c r="B181" s="71">
        <v>0</v>
      </c>
      <c r="C181" s="71">
        <v>0</v>
      </c>
      <c r="D181" s="71">
        <v>0</v>
      </c>
      <c r="E181" s="126">
        <f t="shared" si="0"/>
        <v>0</v>
      </c>
      <c r="F181" s="126">
        <f t="shared" si="1"/>
        <v>0</v>
      </c>
      <c r="G181" s="127">
        <v>2156299</v>
      </c>
    </row>
    <row r="182" customHeight="1" spans="1:7">
      <c r="A182" s="101" t="s">
        <v>175</v>
      </c>
      <c r="B182" s="71">
        <v>0</v>
      </c>
      <c r="C182" s="71">
        <v>0</v>
      </c>
      <c r="D182" s="71">
        <v>0</v>
      </c>
      <c r="E182" s="126">
        <f t="shared" si="0"/>
        <v>0</v>
      </c>
      <c r="F182" s="126">
        <f t="shared" si="1"/>
        <v>0</v>
      </c>
      <c r="G182" s="127">
        <v>217</v>
      </c>
    </row>
    <row r="183" customHeight="1" spans="1:7">
      <c r="A183" s="101" t="s">
        <v>960</v>
      </c>
      <c r="B183" s="71">
        <v>0</v>
      </c>
      <c r="C183" s="71">
        <v>0</v>
      </c>
      <c r="D183" s="71">
        <v>0</v>
      </c>
      <c r="E183" s="126">
        <f t="shared" si="0"/>
        <v>0</v>
      </c>
      <c r="F183" s="126">
        <f t="shared" si="1"/>
        <v>0</v>
      </c>
      <c r="G183" s="127">
        <v>21704</v>
      </c>
    </row>
    <row r="184" customHeight="1" spans="1:7">
      <c r="A184" s="101" t="s">
        <v>1582</v>
      </c>
      <c r="B184" s="71">
        <v>0</v>
      </c>
      <c r="C184" s="71">
        <v>0</v>
      </c>
      <c r="D184" s="71">
        <v>0</v>
      </c>
      <c r="E184" s="126">
        <f t="shared" si="0"/>
        <v>0</v>
      </c>
      <c r="F184" s="126">
        <f t="shared" si="1"/>
        <v>0</v>
      </c>
      <c r="G184" s="127">
        <v>2170402</v>
      </c>
    </row>
    <row r="185" customHeight="1" spans="1:7">
      <c r="A185" s="101" t="s">
        <v>1583</v>
      </c>
      <c r="B185" s="71">
        <v>0</v>
      </c>
      <c r="C185" s="71">
        <v>0</v>
      </c>
      <c r="D185" s="71">
        <v>0</v>
      </c>
      <c r="E185" s="126">
        <f t="shared" si="0"/>
        <v>0</v>
      </c>
      <c r="F185" s="126">
        <f t="shared" si="1"/>
        <v>0</v>
      </c>
      <c r="G185" s="127">
        <v>2170403</v>
      </c>
    </row>
    <row r="186" customHeight="1" spans="1:7">
      <c r="A186" s="101" t="s">
        <v>1287</v>
      </c>
      <c r="B186" s="71">
        <v>1729</v>
      </c>
      <c r="C186" s="71">
        <v>32837</v>
      </c>
      <c r="D186" s="71">
        <v>80071</v>
      </c>
      <c r="E186" s="126">
        <f t="shared" si="0"/>
        <v>46.3105841526894</v>
      </c>
      <c r="F186" s="126">
        <f t="shared" si="1"/>
        <v>2.43843834698663</v>
      </c>
      <c r="G186" s="127">
        <v>229</v>
      </c>
    </row>
    <row r="187" customHeight="1" spans="1:7">
      <c r="A187" s="101" t="s">
        <v>1584</v>
      </c>
      <c r="B187" s="71">
        <v>0</v>
      </c>
      <c r="C187" s="71">
        <v>32000</v>
      </c>
      <c r="D187" s="71">
        <v>79000</v>
      </c>
      <c r="E187" s="126">
        <f t="shared" si="0"/>
        <v>0</v>
      </c>
      <c r="F187" s="126">
        <f t="shared" si="1"/>
        <v>2.46875</v>
      </c>
      <c r="G187" s="127">
        <v>22904</v>
      </c>
    </row>
    <row r="188" customHeight="1" spans="1:7">
      <c r="A188" s="101" t="s">
        <v>1585</v>
      </c>
      <c r="B188" s="71">
        <v>0</v>
      </c>
      <c r="C188" s="71">
        <v>0</v>
      </c>
      <c r="D188" s="71">
        <v>0</v>
      </c>
      <c r="E188" s="126">
        <f t="shared" si="0"/>
        <v>0</v>
      </c>
      <c r="F188" s="126">
        <f t="shared" si="1"/>
        <v>0</v>
      </c>
      <c r="G188" s="127">
        <v>2290401</v>
      </c>
    </row>
    <row r="189" customHeight="1" spans="1:7">
      <c r="A189" s="101" t="s">
        <v>1586</v>
      </c>
      <c r="B189" s="71">
        <v>0</v>
      </c>
      <c r="C189" s="71">
        <v>32000</v>
      </c>
      <c r="D189" s="71">
        <v>79000</v>
      </c>
      <c r="E189" s="126">
        <f t="shared" si="0"/>
        <v>0</v>
      </c>
      <c r="F189" s="126">
        <f t="shared" si="1"/>
        <v>2.46875</v>
      </c>
      <c r="G189" s="127">
        <v>2290402</v>
      </c>
    </row>
    <row r="190" customHeight="1" spans="1:7">
      <c r="A190" s="101" t="s">
        <v>1587</v>
      </c>
      <c r="B190" s="71">
        <v>0</v>
      </c>
      <c r="C190" s="71">
        <v>0</v>
      </c>
      <c r="D190" s="71">
        <v>0</v>
      </c>
      <c r="E190" s="126">
        <f t="shared" si="0"/>
        <v>0</v>
      </c>
      <c r="F190" s="126">
        <f t="shared" si="1"/>
        <v>0</v>
      </c>
      <c r="G190" s="127">
        <v>2290403</v>
      </c>
    </row>
    <row r="191" customHeight="1" spans="1:7">
      <c r="A191" s="101" t="s">
        <v>1588</v>
      </c>
      <c r="B191" s="71">
        <v>0</v>
      </c>
      <c r="C191" s="71">
        <v>0</v>
      </c>
      <c r="D191" s="71">
        <v>0</v>
      </c>
      <c r="E191" s="126">
        <f t="shared" si="0"/>
        <v>0</v>
      </c>
      <c r="F191" s="126">
        <f t="shared" si="1"/>
        <v>0</v>
      </c>
      <c r="G191" s="127">
        <v>22908</v>
      </c>
    </row>
    <row r="192" customHeight="1" spans="1:7">
      <c r="A192" s="101" t="s">
        <v>1589</v>
      </c>
      <c r="B192" s="71">
        <v>0</v>
      </c>
      <c r="C192" s="71">
        <v>0</v>
      </c>
      <c r="D192" s="71">
        <v>0</v>
      </c>
      <c r="E192" s="126">
        <f t="shared" si="0"/>
        <v>0</v>
      </c>
      <c r="F192" s="126">
        <f t="shared" si="1"/>
        <v>0</v>
      </c>
      <c r="G192" s="127">
        <v>2290802</v>
      </c>
    </row>
    <row r="193" customHeight="1" spans="1:7">
      <c r="A193" s="101" t="s">
        <v>1590</v>
      </c>
      <c r="B193" s="71">
        <v>0</v>
      </c>
      <c r="C193" s="71">
        <v>0</v>
      </c>
      <c r="D193" s="71">
        <v>0</v>
      </c>
      <c r="E193" s="126">
        <f t="shared" si="0"/>
        <v>0</v>
      </c>
      <c r="F193" s="126">
        <f t="shared" si="1"/>
        <v>0</v>
      </c>
      <c r="G193" s="127">
        <v>2290803</v>
      </c>
    </row>
    <row r="194" customHeight="1" spans="1:7">
      <c r="A194" s="101" t="s">
        <v>1591</v>
      </c>
      <c r="B194" s="71">
        <v>0</v>
      </c>
      <c r="C194" s="71">
        <v>0</v>
      </c>
      <c r="D194" s="71">
        <v>0</v>
      </c>
      <c r="E194" s="126">
        <f t="shared" si="0"/>
        <v>0</v>
      </c>
      <c r="F194" s="126">
        <f t="shared" si="1"/>
        <v>0</v>
      </c>
      <c r="G194" s="127">
        <v>2290804</v>
      </c>
    </row>
    <row r="195" customHeight="1" spans="1:7">
      <c r="A195" s="101" t="s">
        <v>1592</v>
      </c>
      <c r="B195" s="71">
        <v>0</v>
      </c>
      <c r="C195" s="71">
        <v>0</v>
      </c>
      <c r="D195" s="71">
        <v>0</v>
      </c>
      <c r="E195" s="126">
        <f t="shared" si="0"/>
        <v>0</v>
      </c>
      <c r="F195" s="126">
        <f t="shared" si="1"/>
        <v>0</v>
      </c>
      <c r="G195" s="127">
        <v>2290805</v>
      </c>
    </row>
    <row r="196" customHeight="1" spans="1:7">
      <c r="A196" s="101" t="s">
        <v>1593</v>
      </c>
      <c r="B196" s="71">
        <v>0</v>
      </c>
      <c r="C196" s="71">
        <v>0</v>
      </c>
      <c r="D196" s="71">
        <v>0</v>
      </c>
      <c r="E196" s="126">
        <f t="shared" si="0"/>
        <v>0</v>
      </c>
      <c r="F196" s="126">
        <f t="shared" si="1"/>
        <v>0</v>
      </c>
      <c r="G196" s="127">
        <v>2290806</v>
      </c>
    </row>
    <row r="197" customHeight="1" spans="1:7">
      <c r="A197" s="101" t="s">
        <v>1594</v>
      </c>
      <c r="B197" s="71">
        <v>0</v>
      </c>
      <c r="C197" s="71">
        <v>0</v>
      </c>
      <c r="D197" s="71">
        <v>0</v>
      </c>
      <c r="E197" s="126">
        <f t="shared" si="0"/>
        <v>0</v>
      </c>
      <c r="F197" s="126">
        <f t="shared" si="1"/>
        <v>0</v>
      </c>
      <c r="G197" s="127">
        <v>2290807</v>
      </c>
    </row>
    <row r="198" customHeight="1" spans="1:7">
      <c r="A198" s="101" t="s">
        <v>1595</v>
      </c>
      <c r="B198" s="71">
        <v>0</v>
      </c>
      <c r="C198" s="71">
        <v>0</v>
      </c>
      <c r="D198" s="71">
        <v>0</v>
      </c>
      <c r="E198" s="126">
        <f t="shared" si="0"/>
        <v>0</v>
      </c>
      <c r="F198" s="126">
        <f t="shared" si="1"/>
        <v>0</v>
      </c>
      <c r="G198" s="127">
        <v>2290808</v>
      </c>
    </row>
    <row r="199" customHeight="1" spans="1:7">
      <c r="A199" s="101" t="s">
        <v>1596</v>
      </c>
      <c r="B199" s="71">
        <v>0</v>
      </c>
      <c r="C199" s="71">
        <v>0</v>
      </c>
      <c r="D199" s="71">
        <v>0</v>
      </c>
      <c r="E199" s="126">
        <f t="shared" si="0"/>
        <v>0</v>
      </c>
      <c r="F199" s="126">
        <f t="shared" si="1"/>
        <v>0</v>
      </c>
      <c r="G199" s="127">
        <v>2290899</v>
      </c>
    </row>
    <row r="200" customHeight="1" spans="1:7">
      <c r="A200" s="101" t="s">
        <v>1597</v>
      </c>
      <c r="B200" s="71">
        <v>0</v>
      </c>
      <c r="C200" s="71">
        <v>0</v>
      </c>
      <c r="D200" s="71">
        <v>0</v>
      </c>
      <c r="E200" s="126">
        <f t="shared" si="0"/>
        <v>0</v>
      </c>
      <c r="F200" s="126">
        <f t="shared" si="1"/>
        <v>0</v>
      </c>
      <c r="G200" s="127">
        <v>22909</v>
      </c>
    </row>
    <row r="201" customHeight="1" spans="1:7">
      <c r="A201" s="101" t="s">
        <v>1598</v>
      </c>
      <c r="B201" s="71">
        <v>1729</v>
      </c>
      <c r="C201" s="71">
        <v>837</v>
      </c>
      <c r="D201" s="71">
        <v>1071</v>
      </c>
      <c r="E201" s="126">
        <f t="shared" si="0"/>
        <v>0.619433198380567</v>
      </c>
      <c r="F201" s="126">
        <f t="shared" si="1"/>
        <v>1.27956989247312</v>
      </c>
      <c r="G201" s="127">
        <v>22960</v>
      </c>
    </row>
    <row r="202" customHeight="1" spans="1:7">
      <c r="A202" s="101" t="s">
        <v>1599</v>
      </c>
      <c r="B202" s="71">
        <v>0</v>
      </c>
      <c r="C202" s="71">
        <v>0</v>
      </c>
      <c r="D202" s="71">
        <v>0</v>
      </c>
      <c r="E202" s="126">
        <f t="shared" si="0"/>
        <v>0</v>
      </c>
      <c r="F202" s="126">
        <f t="shared" si="1"/>
        <v>0</v>
      </c>
      <c r="G202" s="127">
        <v>2296001</v>
      </c>
    </row>
    <row r="203" customHeight="1" spans="1:7">
      <c r="A203" s="101" t="s">
        <v>1600</v>
      </c>
      <c r="B203" s="129">
        <v>827</v>
      </c>
      <c r="C203" s="71">
        <v>329</v>
      </c>
      <c r="D203" s="71">
        <v>592</v>
      </c>
      <c r="E203" s="126">
        <f t="shared" si="0"/>
        <v>0.71584038694075</v>
      </c>
      <c r="F203" s="126">
        <f t="shared" si="1"/>
        <v>1.79939209726444</v>
      </c>
      <c r="G203" s="127">
        <v>2296002</v>
      </c>
    </row>
    <row r="204" customHeight="1" spans="1:7">
      <c r="A204" s="101" t="s">
        <v>1601</v>
      </c>
      <c r="B204" s="129">
        <v>35</v>
      </c>
      <c r="C204" s="71">
        <v>39</v>
      </c>
      <c r="D204" s="71">
        <v>8</v>
      </c>
      <c r="E204" s="126">
        <f t="shared" si="0"/>
        <v>0.228571428571429</v>
      </c>
      <c r="F204" s="126">
        <f t="shared" si="1"/>
        <v>0.205128205128205</v>
      </c>
      <c r="G204" s="127">
        <v>2296003</v>
      </c>
    </row>
    <row r="205" customHeight="1" spans="1:7">
      <c r="A205" s="101" t="s">
        <v>1602</v>
      </c>
      <c r="B205" s="129">
        <v>13</v>
      </c>
      <c r="C205" s="71">
        <v>8</v>
      </c>
      <c r="D205" s="71">
        <v>4</v>
      </c>
      <c r="E205" s="126">
        <f t="shared" si="0"/>
        <v>0.307692307692308</v>
      </c>
      <c r="F205" s="126">
        <f t="shared" si="1"/>
        <v>0.5</v>
      </c>
      <c r="G205" s="127">
        <v>2296004</v>
      </c>
    </row>
    <row r="206" customHeight="1" spans="1:7">
      <c r="A206" s="101" t="s">
        <v>1603</v>
      </c>
      <c r="B206" s="129"/>
      <c r="C206" s="71">
        <v>0</v>
      </c>
      <c r="D206" s="71">
        <v>0</v>
      </c>
      <c r="E206" s="126">
        <f t="shared" si="0"/>
        <v>0</v>
      </c>
      <c r="F206" s="126">
        <f t="shared" si="1"/>
        <v>0</v>
      </c>
      <c r="G206" s="127">
        <v>2296005</v>
      </c>
    </row>
    <row r="207" customHeight="1" spans="1:7">
      <c r="A207" s="101" t="s">
        <v>1604</v>
      </c>
      <c r="B207" s="129">
        <v>224</v>
      </c>
      <c r="C207" s="71">
        <v>193</v>
      </c>
      <c r="D207" s="71">
        <v>255</v>
      </c>
      <c r="E207" s="126">
        <f t="shared" si="0"/>
        <v>1.13839285714286</v>
      </c>
      <c r="F207" s="126">
        <f t="shared" si="1"/>
        <v>1.32124352331606</v>
      </c>
      <c r="G207" s="127">
        <v>2296006</v>
      </c>
    </row>
    <row r="208" customHeight="1" spans="1:7">
      <c r="A208" s="101" t="s">
        <v>1605</v>
      </c>
      <c r="B208" s="71">
        <v>0</v>
      </c>
      <c r="C208" s="71">
        <v>0</v>
      </c>
      <c r="D208" s="71">
        <v>0</v>
      </c>
      <c r="E208" s="126">
        <f t="shared" si="0"/>
        <v>0</v>
      </c>
      <c r="F208" s="126">
        <f t="shared" si="1"/>
        <v>0</v>
      </c>
      <c r="G208" s="127">
        <v>2296010</v>
      </c>
    </row>
    <row r="209" customHeight="1" spans="1:7">
      <c r="A209" s="101" t="s">
        <v>1606</v>
      </c>
      <c r="B209" s="71">
        <v>0</v>
      </c>
      <c r="C209" s="71">
        <v>0</v>
      </c>
      <c r="D209" s="71">
        <v>0</v>
      </c>
      <c r="E209" s="126">
        <f t="shared" si="0"/>
        <v>0</v>
      </c>
      <c r="F209" s="126">
        <f t="shared" si="1"/>
        <v>0</v>
      </c>
      <c r="G209" s="127">
        <v>2296011</v>
      </c>
    </row>
    <row r="210" customHeight="1" spans="1:7">
      <c r="A210" s="101" t="s">
        <v>1607</v>
      </c>
      <c r="B210" s="71">
        <v>0</v>
      </c>
      <c r="C210" s="71">
        <v>0</v>
      </c>
      <c r="D210" s="71">
        <v>0</v>
      </c>
      <c r="E210" s="126">
        <f t="shared" si="0"/>
        <v>0</v>
      </c>
      <c r="F210" s="126">
        <f t="shared" si="1"/>
        <v>0</v>
      </c>
      <c r="G210" s="127">
        <v>2296012</v>
      </c>
    </row>
    <row r="211" customHeight="1" spans="1:7">
      <c r="A211" s="101" t="s">
        <v>1608</v>
      </c>
      <c r="B211" s="71">
        <v>0</v>
      </c>
      <c r="C211" s="71">
        <v>119</v>
      </c>
      <c r="D211" s="71">
        <v>0</v>
      </c>
      <c r="E211" s="126">
        <f t="shared" si="0"/>
        <v>0</v>
      </c>
      <c r="F211" s="126">
        <f t="shared" si="1"/>
        <v>0</v>
      </c>
      <c r="G211" s="127">
        <v>2296013</v>
      </c>
    </row>
    <row r="212" customHeight="1" spans="1:7">
      <c r="A212" s="101" t="s">
        <v>1609</v>
      </c>
      <c r="B212" s="128">
        <v>630</v>
      </c>
      <c r="C212" s="71">
        <v>149</v>
      </c>
      <c r="D212" s="71">
        <v>212</v>
      </c>
      <c r="E212" s="126">
        <f t="shared" si="0"/>
        <v>0.336507936507937</v>
      </c>
      <c r="F212" s="126">
        <f t="shared" si="1"/>
        <v>1.42281879194631</v>
      </c>
      <c r="G212" s="127">
        <v>2296099</v>
      </c>
    </row>
    <row r="213" customHeight="1" spans="1:7">
      <c r="A213" s="101" t="s">
        <v>183</v>
      </c>
      <c r="B213" s="71">
        <v>9137</v>
      </c>
      <c r="C213" s="71">
        <v>5916</v>
      </c>
      <c r="D213" s="71">
        <v>6136</v>
      </c>
      <c r="E213" s="126">
        <f t="shared" si="0"/>
        <v>0.671555215059648</v>
      </c>
      <c r="F213" s="126">
        <f t="shared" si="1"/>
        <v>1.03718728870859</v>
      </c>
      <c r="G213" s="127">
        <v>232</v>
      </c>
    </row>
    <row r="214" customHeight="1" spans="1:7">
      <c r="A214" s="101" t="s">
        <v>1610</v>
      </c>
      <c r="B214" s="71">
        <v>9137</v>
      </c>
      <c r="C214" s="71">
        <v>5916</v>
      </c>
      <c r="D214" s="71">
        <v>6136</v>
      </c>
      <c r="E214" s="126">
        <f t="shared" si="0"/>
        <v>0.671555215059648</v>
      </c>
      <c r="F214" s="126">
        <f t="shared" si="1"/>
        <v>1.03718728870859</v>
      </c>
      <c r="G214" s="127">
        <v>23204</v>
      </c>
    </row>
    <row r="215" customHeight="1" spans="1:7">
      <c r="A215" s="101" t="s">
        <v>1611</v>
      </c>
      <c r="B215" s="71">
        <v>0</v>
      </c>
      <c r="C215" s="71">
        <v>0</v>
      </c>
      <c r="D215" s="71">
        <v>0</v>
      </c>
      <c r="E215" s="126">
        <f t="shared" si="0"/>
        <v>0</v>
      </c>
      <c r="F215" s="126">
        <f t="shared" si="1"/>
        <v>0</v>
      </c>
      <c r="G215" s="127">
        <v>2320401</v>
      </c>
    </row>
    <row r="216" customHeight="1" spans="1:7">
      <c r="A216" s="101" t="s">
        <v>1612</v>
      </c>
      <c r="B216" s="71">
        <v>0</v>
      </c>
      <c r="C216" s="71">
        <v>0</v>
      </c>
      <c r="D216" s="71">
        <v>0</v>
      </c>
      <c r="E216" s="126">
        <f t="shared" si="0"/>
        <v>0</v>
      </c>
      <c r="F216" s="126">
        <f t="shared" si="1"/>
        <v>0</v>
      </c>
      <c r="G216" s="127">
        <v>2320405</v>
      </c>
    </row>
    <row r="217" customHeight="1" spans="1:7">
      <c r="A217" s="101" t="s">
        <v>1613</v>
      </c>
      <c r="B217" s="71">
        <v>0</v>
      </c>
      <c r="C217" s="71">
        <v>0</v>
      </c>
      <c r="D217" s="71">
        <v>0</v>
      </c>
      <c r="E217" s="126">
        <f t="shared" si="0"/>
        <v>0</v>
      </c>
      <c r="F217" s="126">
        <f t="shared" si="1"/>
        <v>0</v>
      </c>
      <c r="G217" s="127">
        <v>2320411</v>
      </c>
    </row>
    <row r="218" customHeight="1" spans="1:7">
      <c r="A218" s="101" t="s">
        <v>1614</v>
      </c>
      <c r="B218" s="71">
        <v>0</v>
      </c>
      <c r="C218" s="71">
        <v>0</v>
      </c>
      <c r="D218" s="71">
        <v>0</v>
      </c>
      <c r="E218" s="126">
        <f t="shared" si="0"/>
        <v>0</v>
      </c>
      <c r="F218" s="126">
        <f t="shared" si="1"/>
        <v>0</v>
      </c>
      <c r="G218" s="127">
        <v>2320413</v>
      </c>
    </row>
    <row r="219" customHeight="1" spans="1:7">
      <c r="A219" s="101" t="s">
        <v>1615</v>
      </c>
      <c r="B219" s="71">
        <v>0</v>
      </c>
      <c r="C219" s="71">
        <v>0</v>
      </c>
      <c r="D219" s="71">
        <v>0</v>
      </c>
      <c r="E219" s="126">
        <f t="shared" si="0"/>
        <v>0</v>
      </c>
      <c r="F219" s="126">
        <f t="shared" si="1"/>
        <v>0</v>
      </c>
      <c r="G219" s="127">
        <v>2320414</v>
      </c>
    </row>
    <row r="220" customHeight="1" spans="1:7">
      <c r="A220" s="101" t="s">
        <v>1616</v>
      </c>
      <c r="B220" s="71">
        <v>0</v>
      </c>
      <c r="C220" s="71">
        <v>0</v>
      </c>
      <c r="D220" s="71">
        <v>0</v>
      </c>
      <c r="E220" s="126">
        <f t="shared" si="0"/>
        <v>0</v>
      </c>
      <c r="F220" s="126">
        <f t="shared" si="1"/>
        <v>0</v>
      </c>
      <c r="G220" s="127">
        <v>2320416</v>
      </c>
    </row>
    <row r="221" customHeight="1" spans="1:7">
      <c r="A221" s="101" t="s">
        <v>1617</v>
      </c>
      <c r="B221" s="71">
        <v>0</v>
      </c>
      <c r="C221" s="71">
        <v>0</v>
      </c>
      <c r="D221" s="71">
        <v>0</v>
      </c>
      <c r="E221" s="126">
        <f t="shared" si="0"/>
        <v>0</v>
      </c>
      <c r="F221" s="126">
        <f t="shared" si="1"/>
        <v>0</v>
      </c>
      <c r="G221" s="127">
        <v>2320417</v>
      </c>
    </row>
    <row r="222" customHeight="1" spans="1:7">
      <c r="A222" s="101" t="s">
        <v>1618</v>
      </c>
      <c r="B222" s="71">
        <v>0</v>
      </c>
      <c r="C222" s="71">
        <v>0</v>
      </c>
      <c r="D222" s="71">
        <v>0</v>
      </c>
      <c r="E222" s="126">
        <f t="shared" si="0"/>
        <v>0</v>
      </c>
      <c r="F222" s="126">
        <f t="shared" si="1"/>
        <v>0</v>
      </c>
      <c r="G222" s="127">
        <v>2320418</v>
      </c>
    </row>
    <row r="223" customHeight="1" spans="1:7">
      <c r="A223" s="101" t="s">
        <v>1619</v>
      </c>
      <c r="B223" s="71">
        <v>0</v>
      </c>
      <c r="C223" s="71">
        <v>0</v>
      </c>
      <c r="D223" s="71">
        <v>0</v>
      </c>
      <c r="E223" s="126">
        <f t="shared" si="0"/>
        <v>0</v>
      </c>
      <c r="F223" s="126">
        <f t="shared" si="1"/>
        <v>0</v>
      </c>
      <c r="G223" s="127">
        <v>2320419</v>
      </c>
    </row>
    <row r="224" customHeight="1" spans="1:7">
      <c r="A224" s="101" t="s">
        <v>1620</v>
      </c>
      <c r="B224" s="71">
        <v>0</v>
      </c>
      <c r="C224" s="71">
        <v>0</v>
      </c>
      <c r="D224" s="71">
        <v>0</v>
      </c>
      <c r="E224" s="126">
        <f t="shared" si="0"/>
        <v>0</v>
      </c>
      <c r="F224" s="126">
        <f t="shared" si="1"/>
        <v>0</v>
      </c>
      <c r="G224" s="127">
        <v>2320420</v>
      </c>
    </row>
    <row r="225" customHeight="1" spans="1:7">
      <c r="A225" s="101" t="s">
        <v>1621</v>
      </c>
      <c r="B225" s="71">
        <v>0</v>
      </c>
      <c r="C225" s="71">
        <v>0</v>
      </c>
      <c r="D225" s="71">
        <v>0</v>
      </c>
      <c r="E225" s="126">
        <f t="shared" si="0"/>
        <v>0</v>
      </c>
      <c r="F225" s="126">
        <f t="shared" si="1"/>
        <v>0</v>
      </c>
      <c r="G225" s="127">
        <v>2320431</v>
      </c>
    </row>
    <row r="226" customHeight="1" spans="1:7">
      <c r="A226" s="101" t="s">
        <v>1622</v>
      </c>
      <c r="B226" s="71">
        <v>0</v>
      </c>
      <c r="C226" s="71">
        <v>0</v>
      </c>
      <c r="D226" s="71">
        <v>0</v>
      </c>
      <c r="E226" s="126">
        <f t="shared" si="0"/>
        <v>0</v>
      </c>
      <c r="F226" s="126">
        <f t="shared" si="1"/>
        <v>0</v>
      </c>
      <c r="G226" s="127">
        <v>2320432</v>
      </c>
    </row>
    <row r="227" customHeight="1" spans="1:7">
      <c r="A227" s="101" t="s">
        <v>1623</v>
      </c>
      <c r="B227" s="128">
        <v>1635</v>
      </c>
      <c r="C227" s="71">
        <v>1635</v>
      </c>
      <c r="D227" s="71">
        <v>1635</v>
      </c>
      <c r="E227" s="126">
        <f t="shared" si="0"/>
        <v>1</v>
      </c>
      <c r="F227" s="126">
        <f t="shared" si="1"/>
        <v>1</v>
      </c>
      <c r="G227" s="127">
        <v>2320433</v>
      </c>
    </row>
    <row r="228" customHeight="1" spans="1:7">
      <c r="A228" s="101" t="s">
        <v>1624</v>
      </c>
      <c r="B228" s="128">
        <v>7502</v>
      </c>
      <c r="C228" s="71">
        <v>4281</v>
      </c>
      <c r="D228" s="71">
        <v>4501</v>
      </c>
      <c r="E228" s="126">
        <f t="shared" si="0"/>
        <v>0.599973340442549</v>
      </c>
      <c r="F228" s="126">
        <f t="shared" si="1"/>
        <v>1.05138986218173</v>
      </c>
      <c r="G228" s="127">
        <v>2320498</v>
      </c>
    </row>
    <row r="229" customHeight="1" spans="1:7">
      <c r="A229" s="101" t="s">
        <v>1625</v>
      </c>
      <c r="B229" s="71">
        <v>0</v>
      </c>
      <c r="C229" s="71">
        <v>0</v>
      </c>
      <c r="D229" s="71">
        <v>0</v>
      </c>
      <c r="E229" s="126">
        <f t="shared" si="0"/>
        <v>0</v>
      </c>
      <c r="F229" s="126">
        <f t="shared" si="1"/>
        <v>0</v>
      </c>
      <c r="G229" s="127">
        <v>2320499</v>
      </c>
    </row>
    <row r="230" customHeight="1" spans="1:7">
      <c r="A230" s="101" t="s">
        <v>184</v>
      </c>
      <c r="B230" s="71">
        <v>180</v>
      </c>
      <c r="C230" s="71">
        <v>16</v>
      </c>
      <c r="D230" s="71">
        <v>83</v>
      </c>
      <c r="E230" s="126">
        <f t="shared" si="0"/>
        <v>0.461111111111111</v>
      </c>
      <c r="F230" s="126">
        <f t="shared" si="1"/>
        <v>5.1875</v>
      </c>
      <c r="G230" s="127">
        <v>233</v>
      </c>
    </row>
    <row r="231" customHeight="1" spans="1:7">
      <c r="A231" s="101" t="s">
        <v>1626</v>
      </c>
      <c r="B231" s="71">
        <v>180</v>
      </c>
      <c r="C231" s="71">
        <v>16</v>
      </c>
      <c r="D231" s="71">
        <v>83</v>
      </c>
      <c r="E231" s="126">
        <f t="shared" si="0"/>
        <v>0.461111111111111</v>
      </c>
      <c r="F231" s="126">
        <f t="shared" si="1"/>
        <v>5.1875</v>
      </c>
      <c r="G231" s="127">
        <v>23304</v>
      </c>
    </row>
    <row r="232" customHeight="1" spans="1:7">
      <c r="A232" s="101" t="s">
        <v>1627</v>
      </c>
      <c r="B232" s="71">
        <v>0</v>
      </c>
      <c r="C232" s="71">
        <v>0</v>
      </c>
      <c r="D232" s="71">
        <v>0</v>
      </c>
      <c r="E232" s="126">
        <f t="shared" si="0"/>
        <v>0</v>
      </c>
      <c r="F232" s="126">
        <f t="shared" si="1"/>
        <v>0</v>
      </c>
      <c r="G232" s="127">
        <v>2330401</v>
      </c>
    </row>
    <row r="233" customHeight="1" spans="1:7">
      <c r="A233" s="101" t="s">
        <v>1628</v>
      </c>
      <c r="B233" s="71">
        <v>0</v>
      </c>
      <c r="C233" s="71">
        <v>0</v>
      </c>
      <c r="D233" s="71">
        <v>0</v>
      </c>
      <c r="E233" s="126">
        <f t="shared" si="0"/>
        <v>0</v>
      </c>
      <c r="F233" s="126">
        <f t="shared" si="1"/>
        <v>0</v>
      </c>
      <c r="G233" s="127">
        <v>2330405</v>
      </c>
    </row>
    <row r="234" customHeight="1" spans="1:7">
      <c r="A234" s="101" t="s">
        <v>1629</v>
      </c>
      <c r="B234" s="71">
        <v>0</v>
      </c>
      <c r="C234" s="71">
        <v>0</v>
      </c>
      <c r="D234" s="71">
        <v>0</v>
      </c>
      <c r="E234" s="126">
        <f t="shared" si="0"/>
        <v>0</v>
      </c>
      <c r="F234" s="126">
        <f t="shared" si="1"/>
        <v>0</v>
      </c>
      <c r="G234" s="127">
        <v>2330411</v>
      </c>
    </row>
    <row r="235" customHeight="1" spans="1:7">
      <c r="A235" s="101" t="s">
        <v>1630</v>
      </c>
      <c r="B235" s="71">
        <v>0</v>
      </c>
      <c r="C235" s="71">
        <v>0</v>
      </c>
      <c r="D235" s="71">
        <v>0</v>
      </c>
      <c r="E235" s="126">
        <f t="shared" si="0"/>
        <v>0</v>
      </c>
      <c r="F235" s="126">
        <f t="shared" si="1"/>
        <v>0</v>
      </c>
      <c r="G235" s="127">
        <v>2330413</v>
      </c>
    </row>
    <row r="236" customHeight="1" spans="1:7">
      <c r="A236" s="101" t="s">
        <v>1631</v>
      </c>
      <c r="B236" s="71">
        <v>0</v>
      </c>
      <c r="C236" s="71">
        <v>0</v>
      </c>
      <c r="D236" s="71">
        <v>0</v>
      </c>
      <c r="E236" s="126">
        <f t="shared" si="0"/>
        <v>0</v>
      </c>
      <c r="F236" s="126">
        <f t="shared" si="1"/>
        <v>0</v>
      </c>
      <c r="G236" s="127">
        <v>2330414</v>
      </c>
    </row>
    <row r="237" customHeight="1" spans="1:7">
      <c r="A237" s="101" t="s">
        <v>1632</v>
      </c>
      <c r="B237" s="71">
        <v>0</v>
      </c>
      <c r="C237" s="71">
        <v>0</v>
      </c>
      <c r="D237" s="71">
        <v>0</v>
      </c>
      <c r="E237" s="126">
        <f t="shared" si="0"/>
        <v>0</v>
      </c>
      <c r="F237" s="126">
        <f t="shared" si="1"/>
        <v>0</v>
      </c>
      <c r="G237" s="127">
        <v>2330416</v>
      </c>
    </row>
    <row r="238" customHeight="1" spans="1:7">
      <c r="A238" s="101" t="s">
        <v>1633</v>
      </c>
      <c r="B238" s="71">
        <v>0</v>
      </c>
      <c r="C238" s="71">
        <v>0</v>
      </c>
      <c r="D238" s="71">
        <v>0</v>
      </c>
      <c r="E238" s="126">
        <f t="shared" si="0"/>
        <v>0</v>
      </c>
      <c r="F238" s="126">
        <f t="shared" si="1"/>
        <v>0</v>
      </c>
      <c r="G238" s="127">
        <v>2330417</v>
      </c>
    </row>
    <row r="239" customHeight="1" spans="1:7">
      <c r="A239" s="101" t="s">
        <v>1634</v>
      </c>
      <c r="B239" s="71">
        <v>0</v>
      </c>
      <c r="C239" s="71">
        <v>0</v>
      </c>
      <c r="D239" s="71">
        <v>0</v>
      </c>
      <c r="E239" s="126">
        <f t="shared" si="0"/>
        <v>0</v>
      </c>
      <c r="F239" s="126">
        <f t="shared" si="1"/>
        <v>0</v>
      </c>
      <c r="G239" s="127">
        <v>2330418</v>
      </c>
    </row>
    <row r="240" customHeight="1" spans="1:7">
      <c r="A240" s="101" t="s">
        <v>1635</v>
      </c>
      <c r="B240" s="71">
        <v>0</v>
      </c>
      <c r="C240" s="71">
        <v>0</v>
      </c>
      <c r="D240" s="71">
        <v>0</v>
      </c>
      <c r="E240" s="126">
        <f t="shared" si="0"/>
        <v>0</v>
      </c>
      <c r="F240" s="126">
        <f t="shared" si="1"/>
        <v>0</v>
      </c>
      <c r="G240" s="127">
        <v>2330419</v>
      </c>
    </row>
    <row r="241" customHeight="1" spans="1:7">
      <c r="A241" s="101" t="s">
        <v>1636</v>
      </c>
      <c r="B241" s="71">
        <v>0</v>
      </c>
      <c r="C241" s="71">
        <v>0</v>
      </c>
      <c r="D241" s="71">
        <v>0</v>
      </c>
      <c r="E241" s="126">
        <f t="shared" si="0"/>
        <v>0</v>
      </c>
      <c r="F241" s="126">
        <f t="shared" si="1"/>
        <v>0</v>
      </c>
      <c r="G241" s="127">
        <v>2330420</v>
      </c>
    </row>
    <row r="242" customHeight="1" spans="1:7">
      <c r="A242" s="101" t="s">
        <v>1637</v>
      </c>
      <c r="B242" s="71">
        <v>0</v>
      </c>
      <c r="C242" s="71">
        <v>0</v>
      </c>
      <c r="D242" s="71">
        <v>0</v>
      </c>
      <c r="E242" s="126">
        <f t="shared" si="0"/>
        <v>0</v>
      </c>
      <c r="F242" s="126">
        <f t="shared" si="1"/>
        <v>0</v>
      </c>
      <c r="G242" s="127">
        <v>2330431</v>
      </c>
    </row>
    <row r="243" customHeight="1" spans="1:7">
      <c r="A243" s="101" t="s">
        <v>1638</v>
      </c>
      <c r="B243" s="71">
        <v>0</v>
      </c>
      <c r="C243" s="71">
        <v>0</v>
      </c>
      <c r="D243" s="71">
        <v>0</v>
      </c>
      <c r="E243" s="126">
        <f t="shared" si="0"/>
        <v>0</v>
      </c>
      <c r="F243" s="126">
        <f t="shared" si="1"/>
        <v>0</v>
      </c>
      <c r="G243" s="127">
        <v>2330432</v>
      </c>
    </row>
    <row r="244" customHeight="1" spans="1:7">
      <c r="A244" s="101" t="s">
        <v>1639</v>
      </c>
      <c r="B244" s="71">
        <v>60</v>
      </c>
      <c r="C244" s="71">
        <v>0</v>
      </c>
      <c r="D244" s="71">
        <v>0</v>
      </c>
      <c r="E244" s="126">
        <f t="shared" si="0"/>
        <v>0</v>
      </c>
      <c r="F244" s="126">
        <f t="shared" si="1"/>
        <v>0</v>
      </c>
      <c r="G244" s="127">
        <v>2330433</v>
      </c>
    </row>
    <row r="245" customHeight="1" spans="1:7">
      <c r="A245" s="101" t="s">
        <v>1640</v>
      </c>
      <c r="B245" s="71">
        <v>120</v>
      </c>
      <c r="C245" s="71">
        <v>16</v>
      </c>
      <c r="D245" s="71">
        <v>83</v>
      </c>
      <c r="E245" s="126">
        <f t="shared" si="0"/>
        <v>0.691666666666667</v>
      </c>
      <c r="F245" s="126">
        <f t="shared" si="1"/>
        <v>5.1875</v>
      </c>
      <c r="G245" s="127">
        <v>2330498</v>
      </c>
    </row>
    <row r="246" customHeight="1" spans="1:7">
      <c r="A246" s="101" t="s">
        <v>1641</v>
      </c>
      <c r="B246" s="71">
        <v>0</v>
      </c>
      <c r="C246" s="71">
        <v>0</v>
      </c>
      <c r="D246" s="71">
        <v>0</v>
      </c>
      <c r="E246" s="126">
        <f t="shared" si="0"/>
        <v>0</v>
      </c>
      <c r="F246" s="126">
        <f t="shared" si="1"/>
        <v>0</v>
      </c>
      <c r="G246" s="127">
        <v>2330499</v>
      </c>
    </row>
    <row r="247" customHeight="1" spans="1:7">
      <c r="A247" s="130" t="s">
        <v>1642</v>
      </c>
      <c r="B247" s="71">
        <v>0</v>
      </c>
      <c r="C247" s="71">
        <v>0</v>
      </c>
      <c r="D247" s="71">
        <v>0</v>
      </c>
      <c r="E247" s="126">
        <f t="shared" si="0"/>
        <v>0</v>
      </c>
      <c r="F247" s="126">
        <f t="shared" si="1"/>
        <v>0</v>
      </c>
      <c r="G247" s="127">
        <v>234</v>
      </c>
    </row>
    <row r="248" customHeight="1" spans="1:7">
      <c r="A248" s="130" t="s">
        <v>1307</v>
      </c>
      <c r="B248" s="71">
        <v>0</v>
      </c>
      <c r="C248" s="71">
        <v>0</v>
      </c>
      <c r="D248" s="71">
        <v>0</v>
      </c>
      <c r="E248" s="126">
        <f t="shared" si="0"/>
        <v>0</v>
      </c>
      <c r="F248" s="126">
        <f t="shared" si="1"/>
        <v>0</v>
      </c>
      <c r="G248" s="127">
        <v>23401</v>
      </c>
    </row>
    <row r="249" customHeight="1" spans="1:7">
      <c r="A249" s="130" t="s">
        <v>1643</v>
      </c>
      <c r="B249" s="71">
        <v>0</v>
      </c>
      <c r="C249" s="71">
        <v>0</v>
      </c>
      <c r="D249" s="71">
        <v>0</v>
      </c>
      <c r="E249" s="126">
        <f t="shared" si="0"/>
        <v>0</v>
      </c>
      <c r="F249" s="126">
        <f t="shared" si="1"/>
        <v>0</v>
      </c>
      <c r="G249" s="127">
        <v>2340101</v>
      </c>
    </row>
    <row r="250" customHeight="1" spans="1:7">
      <c r="A250" s="130" t="s">
        <v>1644</v>
      </c>
      <c r="B250" s="71">
        <v>0</v>
      </c>
      <c r="C250" s="71">
        <v>0</v>
      </c>
      <c r="D250" s="71">
        <v>0</v>
      </c>
      <c r="E250" s="126">
        <f t="shared" si="0"/>
        <v>0</v>
      </c>
      <c r="F250" s="126">
        <f t="shared" si="1"/>
        <v>0</v>
      </c>
      <c r="G250" s="127">
        <v>2340102</v>
      </c>
    </row>
    <row r="251" customHeight="1" spans="1:7">
      <c r="A251" s="130" t="s">
        <v>1645</v>
      </c>
      <c r="B251" s="71">
        <v>0</v>
      </c>
      <c r="C251" s="71">
        <v>0</v>
      </c>
      <c r="D251" s="71">
        <v>0</v>
      </c>
      <c r="E251" s="126">
        <f t="shared" si="0"/>
        <v>0</v>
      </c>
      <c r="F251" s="126">
        <f t="shared" si="1"/>
        <v>0</v>
      </c>
      <c r="G251" s="127">
        <v>2340103</v>
      </c>
    </row>
    <row r="252" customHeight="1" spans="1:7">
      <c r="A252" s="130" t="s">
        <v>1646</v>
      </c>
      <c r="B252" s="71">
        <v>0</v>
      </c>
      <c r="C252" s="71">
        <v>0</v>
      </c>
      <c r="D252" s="71">
        <v>0</v>
      </c>
      <c r="E252" s="126">
        <f t="shared" si="0"/>
        <v>0</v>
      </c>
      <c r="F252" s="126">
        <f t="shared" si="1"/>
        <v>0</v>
      </c>
      <c r="G252" s="127">
        <v>2340104</v>
      </c>
    </row>
    <row r="253" customHeight="1" spans="1:7">
      <c r="A253" s="130" t="s">
        <v>1647</v>
      </c>
      <c r="B253" s="71">
        <v>0</v>
      </c>
      <c r="C253" s="71">
        <v>0</v>
      </c>
      <c r="D253" s="71">
        <v>0</v>
      </c>
      <c r="E253" s="126">
        <f t="shared" si="0"/>
        <v>0</v>
      </c>
      <c r="F253" s="126">
        <f t="shared" si="1"/>
        <v>0</v>
      </c>
      <c r="G253" s="127">
        <v>2340105</v>
      </c>
    </row>
    <row r="254" customHeight="1" spans="1:7">
      <c r="A254" s="130" t="s">
        <v>1648</v>
      </c>
      <c r="B254" s="71">
        <v>0</v>
      </c>
      <c r="C254" s="71">
        <v>0</v>
      </c>
      <c r="D254" s="71">
        <v>0</v>
      </c>
      <c r="E254" s="126">
        <f t="shared" si="0"/>
        <v>0</v>
      </c>
      <c r="F254" s="126">
        <f t="shared" si="1"/>
        <v>0</v>
      </c>
      <c r="G254" s="127">
        <v>2340106</v>
      </c>
    </row>
    <row r="255" customHeight="1" spans="1:7">
      <c r="A255" s="130" t="s">
        <v>1649</v>
      </c>
      <c r="B255" s="71">
        <v>0</v>
      </c>
      <c r="C255" s="71">
        <v>0</v>
      </c>
      <c r="D255" s="71">
        <v>0</v>
      </c>
      <c r="E255" s="126">
        <f t="shared" si="0"/>
        <v>0</v>
      </c>
      <c r="F255" s="126">
        <f t="shared" si="1"/>
        <v>0</v>
      </c>
      <c r="G255" s="127">
        <v>2340107</v>
      </c>
    </row>
    <row r="256" customHeight="1" spans="1:7">
      <c r="A256" s="130" t="s">
        <v>1650</v>
      </c>
      <c r="B256" s="71">
        <v>0</v>
      </c>
      <c r="C256" s="71">
        <v>0</v>
      </c>
      <c r="D256" s="71">
        <v>0</v>
      </c>
      <c r="E256" s="126">
        <f t="shared" si="0"/>
        <v>0</v>
      </c>
      <c r="F256" s="126">
        <f t="shared" si="1"/>
        <v>0</v>
      </c>
      <c r="G256" s="127">
        <v>2340108</v>
      </c>
    </row>
    <row r="257" customHeight="1" spans="1:7">
      <c r="A257" s="130" t="s">
        <v>1651</v>
      </c>
      <c r="B257" s="71">
        <v>0</v>
      </c>
      <c r="C257" s="71">
        <v>0</v>
      </c>
      <c r="D257" s="71">
        <v>0</v>
      </c>
      <c r="E257" s="126">
        <f t="shared" si="0"/>
        <v>0</v>
      </c>
      <c r="F257" s="126">
        <f t="shared" si="1"/>
        <v>0</v>
      </c>
      <c r="G257" s="127">
        <v>2340109</v>
      </c>
    </row>
    <row r="258" customHeight="1" spans="1:7">
      <c r="A258" s="130" t="s">
        <v>1652</v>
      </c>
      <c r="B258" s="71">
        <v>0</v>
      </c>
      <c r="C258" s="71">
        <v>0</v>
      </c>
      <c r="D258" s="71">
        <v>0</v>
      </c>
      <c r="E258" s="126">
        <f t="shared" si="0"/>
        <v>0</v>
      </c>
      <c r="F258" s="126">
        <f t="shared" si="1"/>
        <v>0</v>
      </c>
      <c r="G258" s="127">
        <v>2340110</v>
      </c>
    </row>
    <row r="259" customHeight="1" spans="1:7">
      <c r="A259" s="130" t="s">
        <v>1653</v>
      </c>
      <c r="B259" s="71">
        <v>0</v>
      </c>
      <c r="C259" s="71">
        <v>0</v>
      </c>
      <c r="D259" s="71">
        <v>0</v>
      </c>
      <c r="E259" s="126">
        <f t="shared" si="0"/>
        <v>0</v>
      </c>
      <c r="F259" s="126">
        <f t="shared" si="1"/>
        <v>0</v>
      </c>
      <c r="G259" s="127">
        <v>2340111</v>
      </c>
    </row>
    <row r="260" customHeight="1" spans="1:7">
      <c r="A260" s="130" t="s">
        <v>1654</v>
      </c>
      <c r="B260" s="71">
        <v>0</v>
      </c>
      <c r="C260" s="71">
        <v>0</v>
      </c>
      <c r="D260" s="71">
        <v>0</v>
      </c>
      <c r="E260" s="126">
        <f t="shared" si="0"/>
        <v>0</v>
      </c>
      <c r="F260" s="126">
        <f t="shared" si="1"/>
        <v>0</v>
      </c>
      <c r="G260" s="127">
        <v>2340199</v>
      </c>
    </row>
    <row r="261" customHeight="1" spans="1:7">
      <c r="A261" s="130" t="s">
        <v>1655</v>
      </c>
      <c r="B261" s="71">
        <v>0</v>
      </c>
      <c r="C261" s="71">
        <v>0</v>
      </c>
      <c r="D261" s="71">
        <v>0</v>
      </c>
      <c r="E261" s="126">
        <f t="shared" si="0"/>
        <v>0</v>
      </c>
      <c r="F261" s="126">
        <f t="shared" si="1"/>
        <v>0</v>
      </c>
      <c r="G261" s="127">
        <v>23402</v>
      </c>
    </row>
    <row r="262" customHeight="1" spans="1:7">
      <c r="A262" s="130" t="s">
        <v>919</v>
      </c>
      <c r="B262" s="71">
        <v>0</v>
      </c>
      <c r="C262" s="71">
        <v>0</v>
      </c>
      <c r="D262" s="71">
        <v>0</v>
      </c>
      <c r="E262" s="126">
        <f t="shared" si="0"/>
        <v>0</v>
      </c>
      <c r="F262" s="126">
        <f t="shared" si="1"/>
        <v>0</v>
      </c>
      <c r="G262" s="127">
        <v>2340201</v>
      </c>
    </row>
    <row r="263" customHeight="1" spans="1:7">
      <c r="A263" s="130" t="s">
        <v>964</v>
      </c>
      <c r="B263" s="71">
        <v>0</v>
      </c>
      <c r="C263" s="71">
        <v>0</v>
      </c>
      <c r="D263" s="71">
        <v>0</v>
      </c>
      <c r="E263" s="126">
        <f t="shared" si="0"/>
        <v>0</v>
      </c>
      <c r="F263" s="126">
        <f t="shared" si="1"/>
        <v>0</v>
      </c>
      <c r="G263" s="127">
        <v>2340202</v>
      </c>
    </row>
    <row r="264" customHeight="1" spans="1:7">
      <c r="A264" s="130" t="s">
        <v>1656</v>
      </c>
      <c r="B264" s="71">
        <v>0</v>
      </c>
      <c r="C264" s="71">
        <v>0</v>
      </c>
      <c r="D264" s="71">
        <v>0</v>
      </c>
      <c r="E264" s="126">
        <f t="shared" si="0"/>
        <v>0</v>
      </c>
      <c r="F264" s="126">
        <f t="shared" si="1"/>
        <v>0</v>
      </c>
      <c r="G264" s="127">
        <v>2340203</v>
      </c>
    </row>
    <row r="265" customHeight="1" spans="1:7">
      <c r="A265" s="130" t="s">
        <v>1657</v>
      </c>
      <c r="B265" s="71">
        <v>0</v>
      </c>
      <c r="C265" s="71">
        <v>0</v>
      </c>
      <c r="D265" s="71">
        <v>0</v>
      </c>
      <c r="E265" s="126">
        <f t="shared" si="0"/>
        <v>0</v>
      </c>
      <c r="F265" s="126">
        <f t="shared" si="1"/>
        <v>0</v>
      </c>
      <c r="G265" s="127">
        <v>2340204</v>
      </c>
    </row>
    <row r="266" customHeight="1" spans="1:7">
      <c r="A266" s="130" t="s">
        <v>1658</v>
      </c>
      <c r="B266" s="71">
        <v>0</v>
      </c>
      <c r="C266" s="71">
        <v>0</v>
      </c>
      <c r="D266" s="71">
        <v>0</v>
      </c>
      <c r="E266" s="126">
        <f t="shared" si="0"/>
        <v>0</v>
      </c>
      <c r="F266" s="126">
        <f t="shared" si="1"/>
        <v>0</v>
      </c>
      <c r="G266" s="127">
        <v>2340205</v>
      </c>
    </row>
    <row r="267" customHeight="1" spans="1:7">
      <c r="A267" s="130" t="s">
        <v>1659</v>
      </c>
      <c r="B267" s="71">
        <v>0</v>
      </c>
      <c r="C267" s="71">
        <v>0</v>
      </c>
      <c r="D267" s="71">
        <v>0</v>
      </c>
      <c r="E267" s="126">
        <f t="shared" si="0"/>
        <v>0</v>
      </c>
      <c r="F267" s="126">
        <f t="shared" si="1"/>
        <v>0</v>
      </c>
      <c r="G267" s="127">
        <v>2340299</v>
      </c>
    </row>
    <row r="268" customHeight="1" spans="1:7">
      <c r="A268" s="110" t="str">
        <f t="shared" ref="A268:A280" si="2">""</f>
        <v/>
      </c>
      <c r="B268" s="71">
        <v>0</v>
      </c>
      <c r="C268" s="71">
        <v>0</v>
      </c>
      <c r="D268" s="71">
        <v>0</v>
      </c>
      <c r="E268" s="131">
        <v>0</v>
      </c>
      <c r="F268" s="131">
        <v>0</v>
      </c>
      <c r="G268" s="132"/>
    </row>
    <row r="269" customHeight="1" spans="1:7">
      <c r="A269" s="113" t="s">
        <v>1660</v>
      </c>
      <c r="B269" s="71">
        <v>50836</v>
      </c>
      <c r="C269" s="71">
        <v>86111</v>
      </c>
      <c r="D269" s="71">
        <v>174585</v>
      </c>
      <c r="E269" s="126">
        <f t="shared" si="0"/>
        <v>3.43427885750256</v>
      </c>
      <c r="F269" s="126">
        <f t="shared" si="1"/>
        <v>2.02744132573074</v>
      </c>
      <c r="G269" s="132"/>
    </row>
    <row r="270" customHeight="1" spans="1:7">
      <c r="A270" s="110" t="str">
        <f t="shared" si="2"/>
        <v/>
      </c>
      <c r="B270" s="71">
        <v>0</v>
      </c>
      <c r="C270" s="71">
        <v>0</v>
      </c>
      <c r="D270" s="71">
        <v>0</v>
      </c>
      <c r="E270" s="131">
        <v>0</v>
      </c>
      <c r="F270" s="133">
        <v>0</v>
      </c>
      <c r="G270" s="132"/>
    </row>
    <row r="271" customHeight="1" spans="1:7">
      <c r="A271" s="110" t="s">
        <v>1661</v>
      </c>
      <c r="B271" s="71"/>
      <c r="C271" s="71">
        <v>0</v>
      </c>
      <c r="D271" s="71">
        <v>0</v>
      </c>
      <c r="E271" s="131">
        <v>0</v>
      </c>
      <c r="F271" s="126">
        <f t="shared" si="1"/>
        <v>0</v>
      </c>
      <c r="G271" s="132"/>
    </row>
    <row r="272" customHeight="1" spans="1:7">
      <c r="A272" s="110" t="s">
        <v>1662</v>
      </c>
      <c r="B272" s="71">
        <v>1857</v>
      </c>
      <c r="C272" s="71">
        <v>1857</v>
      </c>
      <c r="D272" s="71">
        <v>1134</v>
      </c>
      <c r="E272" s="131">
        <v>0</v>
      </c>
      <c r="F272" s="126">
        <f t="shared" si="1"/>
        <v>0.610662358642973</v>
      </c>
      <c r="G272" s="127">
        <v>2300603</v>
      </c>
    </row>
    <row r="273" customHeight="1" spans="1:7">
      <c r="A273" s="110" t="s">
        <v>191</v>
      </c>
      <c r="B273" s="71"/>
      <c r="C273" s="71">
        <v>0</v>
      </c>
      <c r="D273" s="71">
        <v>0</v>
      </c>
      <c r="E273" s="131">
        <v>0</v>
      </c>
      <c r="F273" s="126">
        <f t="shared" si="1"/>
        <v>0</v>
      </c>
      <c r="G273" s="127">
        <v>2300802</v>
      </c>
    </row>
    <row r="274" customHeight="1" spans="1:7">
      <c r="A274" s="110" t="s">
        <v>192</v>
      </c>
      <c r="B274" s="71"/>
      <c r="C274" s="71">
        <v>0</v>
      </c>
      <c r="D274" s="71">
        <v>0</v>
      </c>
      <c r="E274" s="131">
        <v>0</v>
      </c>
      <c r="F274" s="126">
        <f t="shared" si="1"/>
        <v>0</v>
      </c>
      <c r="G274" s="127">
        <v>231</v>
      </c>
    </row>
    <row r="275" customHeight="1" spans="1:7">
      <c r="A275" s="110" t="s">
        <v>193</v>
      </c>
      <c r="B275" s="71"/>
      <c r="C275" s="71">
        <v>0</v>
      </c>
      <c r="D275" s="71">
        <v>0</v>
      </c>
      <c r="E275" s="131">
        <v>0</v>
      </c>
      <c r="F275" s="126">
        <f t="shared" si="1"/>
        <v>0</v>
      </c>
      <c r="G275" s="127">
        <v>23011</v>
      </c>
    </row>
    <row r="276" customHeight="1" spans="1:7">
      <c r="A276" s="110" t="s">
        <v>1663</v>
      </c>
      <c r="B276" s="71"/>
      <c r="C276" s="71">
        <v>0</v>
      </c>
      <c r="D276" s="71">
        <v>0</v>
      </c>
      <c r="E276" s="131">
        <v>0</v>
      </c>
      <c r="F276" s="126">
        <f t="shared" si="1"/>
        <v>0</v>
      </c>
      <c r="G276" s="132"/>
    </row>
    <row r="277" customHeight="1" spans="1:7">
      <c r="A277" s="110" t="s">
        <v>1664</v>
      </c>
      <c r="B277" s="71"/>
      <c r="C277" s="71">
        <v>0</v>
      </c>
      <c r="D277" s="71">
        <v>0</v>
      </c>
      <c r="E277" s="131">
        <v>0</v>
      </c>
      <c r="F277" s="126">
        <f t="shared" si="1"/>
        <v>0</v>
      </c>
      <c r="G277" s="132"/>
    </row>
    <row r="278" customHeight="1" spans="1:7">
      <c r="A278" s="110" t="s">
        <v>1665</v>
      </c>
      <c r="B278" s="71"/>
      <c r="C278" s="71">
        <v>0</v>
      </c>
      <c r="D278" s="71">
        <v>0</v>
      </c>
      <c r="E278" s="131">
        <v>0</v>
      </c>
      <c r="F278" s="126">
        <f t="shared" si="1"/>
        <v>0</v>
      </c>
      <c r="G278" s="132"/>
    </row>
    <row r="279" customHeight="1" spans="1:7">
      <c r="A279" s="110" t="s">
        <v>1666</v>
      </c>
      <c r="B279" s="71"/>
      <c r="C279" s="71">
        <v>5176</v>
      </c>
      <c r="D279" s="71">
        <v>5874</v>
      </c>
      <c r="E279" s="131">
        <v>0</v>
      </c>
      <c r="F279" s="126">
        <f t="shared" si="1"/>
        <v>1.13485316846986</v>
      </c>
      <c r="G279" s="132"/>
    </row>
    <row r="280" customHeight="1" spans="1:7">
      <c r="A280" s="110" t="str">
        <f t="shared" si="2"/>
        <v/>
      </c>
      <c r="B280" s="71"/>
      <c r="C280" s="71">
        <v>0</v>
      </c>
      <c r="D280" s="71">
        <v>0</v>
      </c>
      <c r="E280" s="131">
        <v>0</v>
      </c>
      <c r="F280" s="131">
        <v>0</v>
      </c>
      <c r="G280" s="132"/>
    </row>
    <row r="281" customHeight="1" spans="1:7">
      <c r="A281" s="113" t="s">
        <v>1667</v>
      </c>
      <c r="B281" s="71">
        <v>52693</v>
      </c>
      <c r="C281" s="71">
        <v>93144</v>
      </c>
      <c r="D281" s="71">
        <v>181593</v>
      </c>
      <c r="E281" s="131">
        <v>0</v>
      </c>
      <c r="F281" s="126">
        <f t="shared" si="1"/>
        <v>1.94959417675857</v>
      </c>
      <c r="G281" s="132"/>
    </row>
  </sheetData>
  <sheetProtection insertRows="0" insertColumns="0" deleteColumns="0" deleteRows="0" autoFilter="0"/>
  <mergeCells count="1">
    <mergeCell ref="A1:F1"/>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7"/>
  <sheetViews>
    <sheetView workbookViewId="0">
      <selection activeCell="I14" sqref="I14"/>
    </sheetView>
  </sheetViews>
  <sheetFormatPr defaultColWidth="7.85185185185185" defaultRowHeight="21" customHeight="1" outlineLevelCol="6"/>
  <cols>
    <col min="1" max="1" width="35.5740740740741" style="87" customWidth="1"/>
    <col min="2" max="4" width="15.5740740740741" style="87" customWidth="1"/>
    <col min="5" max="5" width="19" style="87" customWidth="1"/>
    <col min="6" max="6" width="15.5740740740741" style="87" customWidth="1"/>
    <col min="7" max="7" width="15.5740740740741" style="97" hidden="1" customWidth="1"/>
  </cols>
  <sheetData>
    <row r="1" s="86" customFormat="1" ht="45" customHeight="1" spans="1:7">
      <c r="A1" s="98" t="s">
        <v>1671</v>
      </c>
      <c r="B1" s="98"/>
      <c r="C1" s="98"/>
      <c r="D1" s="98"/>
      <c r="E1" s="98"/>
      <c r="F1" s="98"/>
      <c r="G1" s="98"/>
    </row>
    <row r="2" s="86" customFormat="1" ht="20.25" customHeight="1" spans="1:7">
      <c r="A2" s="118" t="str">
        <f t="shared" ref="A2:E2" si="0">""</f>
        <v/>
      </c>
      <c r="B2" s="118" t="str">
        <f t="shared" si="0"/>
        <v/>
      </c>
      <c r="C2" s="118" t="str">
        <f t="shared" si="0"/>
        <v/>
      </c>
      <c r="D2" s="118" t="str">
        <f t="shared" si="0"/>
        <v/>
      </c>
      <c r="E2" s="118" t="str">
        <f t="shared" si="0"/>
        <v/>
      </c>
      <c r="F2" s="119" t="s">
        <v>104</v>
      </c>
      <c r="G2" s="119"/>
    </row>
    <row r="3" s="86" customFormat="1" ht="30" customHeight="1" spans="1:7">
      <c r="A3" s="91" t="s">
        <v>158</v>
      </c>
      <c r="B3" s="92" t="s">
        <v>106</v>
      </c>
      <c r="C3" s="92" t="s">
        <v>107</v>
      </c>
      <c r="D3" s="92" t="s">
        <v>108</v>
      </c>
      <c r="E3" s="92" t="s">
        <v>109</v>
      </c>
      <c r="F3" s="92" t="s">
        <v>1672</v>
      </c>
      <c r="G3" s="100" t="s">
        <v>111</v>
      </c>
    </row>
    <row r="4" s="86" customFormat="1" ht="20.25" customHeight="1" spans="1:7">
      <c r="A4" s="110" t="s">
        <v>1673</v>
      </c>
      <c r="B4" s="117">
        <v>0</v>
      </c>
      <c r="C4" s="117">
        <v>0</v>
      </c>
      <c r="D4" s="117">
        <v>0</v>
      </c>
      <c r="E4" s="103">
        <f t="shared" ref="E4:E16" si="1">IF(B4=0,0,D4/B4)</f>
        <v>0</v>
      </c>
      <c r="F4" s="103">
        <f t="shared" ref="F4:F16" si="2">IF(C4=0,0,D4/C4)</f>
        <v>0</v>
      </c>
      <c r="G4" s="104">
        <v>2300405</v>
      </c>
    </row>
    <row r="5" s="86" customFormat="1" ht="20.25" customHeight="1" spans="1:7">
      <c r="A5" s="110" t="s">
        <v>1674</v>
      </c>
      <c r="B5" s="117">
        <v>0</v>
      </c>
      <c r="C5" s="117">
        <v>0</v>
      </c>
      <c r="D5" s="117">
        <v>0</v>
      </c>
      <c r="E5" s="103">
        <f t="shared" si="1"/>
        <v>0</v>
      </c>
      <c r="F5" s="103">
        <f t="shared" si="2"/>
        <v>0</v>
      </c>
      <c r="G5" s="104">
        <v>2300406</v>
      </c>
    </row>
    <row r="6" s="86" customFormat="1" ht="20.25" customHeight="1" spans="1:7">
      <c r="A6" s="110" t="s">
        <v>1675</v>
      </c>
      <c r="B6" s="117">
        <v>0</v>
      </c>
      <c r="C6" s="117">
        <v>0</v>
      </c>
      <c r="D6" s="117">
        <v>0</v>
      </c>
      <c r="E6" s="103">
        <f t="shared" si="1"/>
        <v>0</v>
      </c>
      <c r="F6" s="103">
        <f t="shared" si="2"/>
        <v>0</v>
      </c>
      <c r="G6" s="104">
        <v>2300407</v>
      </c>
    </row>
    <row r="7" s="86" customFormat="1" ht="20.25" customHeight="1" spans="1:7">
      <c r="A7" s="110" t="s">
        <v>1676</v>
      </c>
      <c r="B7" s="117">
        <v>0</v>
      </c>
      <c r="C7" s="117">
        <v>0</v>
      </c>
      <c r="D7" s="117">
        <v>0</v>
      </c>
      <c r="E7" s="103">
        <f t="shared" si="1"/>
        <v>0</v>
      </c>
      <c r="F7" s="103">
        <f t="shared" si="2"/>
        <v>0</v>
      </c>
      <c r="G7" s="104">
        <v>2300408</v>
      </c>
    </row>
    <row r="8" s="86" customFormat="1" ht="20.25" customHeight="1" spans="1:7">
      <c r="A8" s="110" t="s">
        <v>1677</v>
      </c>
      <c r="B8" s="117">
        <v>0</v>
      </c>
      <c r="C8" s="117">
        <v>0</v>
      </c>
      <c r="D8" s="117">
        <v>0</v>
      </c>
      <c r="E8" s="103">
        <f t="shared" si="1"/>
        <v>0</v>
      </c>
      <c r="F8" s="103">
        <f t="shared" si="2"/>
        <v>0</v>
      </c>
      <c r="G8" s="104">
        <v>2300409</v>
      </c>
    </row>
    <row r="9" s="86" customFormat="1" ht="20.25" customHeight="1" spans="1:7">
      <c r="A9" s="110" t="s">
        <v>1678</v>
      </c>
      <c r="B9" s="117">
        <v>0</v>
      </c>
      <c r="C9" s="117">
        <v>0</v>
      </c>
      <c r="D9" s="117">
        <v>0</v>
      </c>
      <c r="E9" s="103">
        <f t="shared" si="1"/>
        <v>0</v>
      </c>
      <c r="F9" s="103">
        <f t="shared" si="2"/>
        <v>0</v>
      </c>
      <c r="G9" s="104">
        <v>2300410</v>
      </c>
    </row>
    <row r="10" s="86" customFormat="1" ht="20.25" customHeight="1" spans="1:7">
      <c r="A10" s="110" t="s">
        <v>1679</v>
      </c>
      <c r="B10" s="117">
        <v>0</v>
      </c>
      <c r="C10" s="117">
        <v>0</v>
      </c>
      <c r="D10" s="117">
        <v>0</v>
      </c>
      <c r="E10" s="103">
        <f t="shared" si="1"/>
        <v>0</v>
      </c>
      <c r="F10" s="103">
        <f t="shared" si="2"/>
        <v>0</v>
      </c>
      <c r="G10" s="104">
        <v>2300411</v>
      </c>
    </row>
    <row r="11" s="86" customFormat="1" ht="20.25" customHeight="1" spans="1:7">
      <c r="A11" s="110" t="s">
        <v>1680</v>
      </c>
      <c r="B11" s="117">
        <v>0</v>
      </c>
      <c r="C11" s="117">
        <v>0</v>
      </c>
      <c r="D11" s="117">
        <v>0</v>
      </c>
      <c r="E11" s="103">
        <f t="shared" si="1"/>
        <v>0</v>
      </c>
      <c r="F11" s="103">
        <f t="shared" si="2"/>
        <v>0</v>
      </c>
      <c r="G11" s="104"/>
    </row>
    <row r="12" s="86" customFormat="1" ht="20.25" customHeight="1" spans="1:7">
      <c r="A12" s="110" t="s">
        <v>1681</v>
      </c>
      <c r="B12" s="117">
        <v>0</v>
      </c>
      <c r="C12" s="117">
        <v>0</v>
      </c>
      <c r="D12" s="117">
        <v>0</v>
      </c>
      <c r="E12" s="103">
        <f t="shared" si="1"/>
        <v>0</v>
      </c>
      <c r="F12" s="103">
        <f t="shared" si="2"/>
        <v>0</v>
      </c>
      <c r="G12" s="104">
        <v>2300499</v>
      </c>
    </row>
    <row r="13" s="86" customFormat="1" ht="20.25" customHeight="1" spans="1:7">
      <c r="A13" s="110" t="s">
        <v>1682</v>
      </c>
      <c r="B13" s="117">
        <v>0</v>
      </c>
      <c r="C13" s="117">
        <v>0</v>
      </c>
      <c r="D13" s="117">
        <v>0</v>
      </c>
      <c r="E13" s="103">
        <f t="shared" si="1"/>
        <v>0</v>
      </c>
      <c r="F13" s="103">
        <f t="shared" si="2"/>
        <v>0</v>
      </c>
      <c r="G13" s="104"/>
    </row>
    <row r="14" s="86" customFormat="1" ht="20.25" customHeight="1" spans="1:7">
      <c r="A14" s="110" t="s">
        <v>1683</v>
      </c>
      <c r="B14" s="117">
        <v>0</v>
      </c>
      <c r="C14" s="117">
        <v>0</v>
      </c>
      <c r="D14" s="117">
        <v>0</v>
      </c>
      <c r="E14" s="103">
        <f t="shared" si="1"/>
        <v>0</v>
      </c>
      <c r="F14" s="103">
        <f t="shared" si="2"/>
        <v>0</v>
      </c>
      <c r="G14" s="104"/>
    </row>
    <row r="15" s="86" customFormat="1" ht="20.25" customHeight="1" spans="1:7">
      <c r="A15" s="110" t="s">
        <v>1684</v>
      </c>
      <c r="B15" s="117">
        <v>0</v>
      </c>
      <c r="C15" s="117">
        <v>0</v>
      </c>
      <c r="D15" s="117">
        <v>0</v>
      </c>
      <c r="E15" s="103">
        <f t="shared" si="1"/>
        <v>0</v>
      </c>
      <c r="F15" s="103">
        <f t="shared" si="2"/>
        <v>0</v>
      </c>
      <c r="G15" s="104"/>
    </row>
    <row r="16" s="86" customFormat="1" ht="20.25" customHeight="1" spans="1:7">
      <c r="A16" s="110" t="s">
        <v>1685</v>
      </c>
      <c r="B16" s="117">
        <v>0</v>
      </c>
      <c r="C16" s="120">
        <f t="shared" ref="B16:D16" si="3">SUM(C4:C15)</f>
        <v>0</v>
      </c>
      <c r="D16" s="120">
        <f t="shared" si="3"/>
        <v>0</v>
      </c>
      <c r="E16" s="103">
        <f t="shared" si="1"/>
        <v>0</v>
      </c>
      <c r="F16" s="103">
        <f t="shared" si="2"/>
        <v>0</v>
      </c>
      <c r="G16" s="104"/>
    </row>
    <row r="17" customHeight="1" spans="1:4">
      <c r="A17" s="121" t="s">
        <v>1263</v>
      </c>
      <c r="B17" s="121"/>
      <c r="C17" s="121"/>
      <c r="D17" s="121"/>
    </row>
  </sheetData>
  <sheetProtection insertRows="0" insertColumns="0" deleteColumns="0" deleteRows="0" autoFilter="0"/>
  <mergeCells count="2">
    <mergeCell ref="A1:F1"/>
    <mergeCell ref="A17:D17"/>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63"/>
  <sheetViews>
    <sheetView workbookViewId="0">
      <selection activeCell="J12" sqref="J12"/>
    </sheetView>
  </sheetViews>
  <sheetFormatPr defaultColWidth="7.85185185185185" defaultRowHeight="14.25" customHeight="1" outlineLevelCol="6"/>
  <cols>
    <col min="1" max="1" width="45" style="87" customWidth="1"/>
    <col min="2" max="4" width="15.5740740740741" style="87" customWidth="1"/>
    <col min="5" max="5" width="18" style="87" customWidth="1"/>
    <col min="6" max="6" width="15.5740740740741" style="87" customWidth="1"/>
    <col min="7" max="7" width="15.5740740740741" style="97" hidden="1" customWidth="1"/>
  </cols>
  <sheetData>
    <row r="1" s="86" customFormat="1" ht="45" customHeight="1" spans="1:7">
      <c r="A1" s="98" t="s">
        <v>1686</v>
      </c>
      <c r="B1" s="98"/>
      <c r="C1" s="98"/>
      <c r="D1" s="98"/>
      <c r="E1" s="98"/>
      <c r="F1" s="98"/>
      <c r="G1" s="98"/>
    </row>
    <row r="2" s="86" customFormat="1" ht="20.25" customHeight="1" spans="1:7">
      <c r="A2" s="114" t="str">
        <f>""</f>
        <v/>
      </c>
      <c r="B2" s="99" t="str">
        <f>""</f>
        <v/>
      </c>
      <c r="C2" s="99" t="str">
        <f t="shared" ref="C2:F62" si="0">""</f>
        <v/>
      </c>
      <c r="D2" s="99" t="str">
        <f t="shared" si="0"/>
        <v/>
      </c>
      <c r="E2" s="114" t="str">
        <f t="shared" si="0"/>
        <v/>
      </c>
      <c r="F2" s="90" t="s">
        <v>104</v>
      </c>
      <c r="G2" s="90"/>
    </row>
    <row r="3" s="86" customFormat="1" ht="30" customHeight="1" spans="1:7">
      <c r="A3" s="91" t="s">
        <v>105</v>
      </c>
      <c r="B3" s="92" t="s">
        <v>106</v>
      </c>
      <c r="C3" s="92" t="s">
        <v>107</v>
      </c>
      <c r="D3" s="92" t="s">
        <v>108</v>
      </c>
      <c r="E3" s="92" t="s">
        <v>109</v>
      </c>
      <c r="F3" s="92" t="s">
        <v>110</v>
      </c>
      <c r="G3" s="100" t="s">
        <v>111</v>
      </c>
    </row>
    <row r="4" s="86" customFormat="1" ht="20.25" customHeight="1" spans="1:7">
      <c r="A4" s="110" t="s">
        <v>129</v>
      </c>
      <c r="B4" s="102">
        <v>0</v>
      </c>
      <c r="C4" s="102">
        <v>0</v>
      </c>
      <c r="D4" s="102">
        <v>0</v>
      </c>
      <c r="E4" s="103">
        <f t="shared" ref="E4:E52" si="1">IF(B4=0,0,D4/B4)</f>
        <v>0</v>
      </c>
      <c r="F4" s="103">
        <f t="shared" ref="F4:F63" si="2">IF(C4=0,0,D4/C4)</f>
        <v>0</v>
      </c>
      <c r="G4" s="104">
        <v>103</v>
      </c>
    </row>
    <row r="5" s="86" customFormat="1" ht="20.25" customHeight="1" spans="1:7">
      <c r="A5" s="110" t="s">
        <v>133</v>
      </c>
      <c r="B5" s="102">
        <v>0</v>
      </c>
      <c r="C5" s="102">
        <v>0</v>
      </c>
      <c r="D5" s="102">
        <v>0</v>
      </c>
      <c r="E5" s="103">
        <f t="shared" si="1"/>
        <v>0</v>
      </c>
      <c r="F5" s="103">
        <f t="shared" si="2"/>
        <v>0</v>
      </c>
      <c r="G5" s="104">
        <v>10306</v>
      </c>
    </row>
    <row r="6" s="86" customFormat="1" ht="20.25" customHeight="1" spans="1:7">
      <c r="A6" s="110" t="s">
        <v>1687</v>
      </c>
      <c r="B6" s="102">
        <v>0</v>
      </c>
      <c r="C6" s="102">
        <v>0</v>
      </c>
      <c r="D6" s="102">
        <v>0</v>
      </c>
      <c r="E6" s="103">
        <f t="shared" si="1"/>
        <v>0</v>
      </c>
      <c r="F6" s="103">
        <f t="shared" si="2"/>
        <v>0</v>
      </c>
      <c r="G6" s="104">
        <v>1030601</v>
      </c>
    </row>
    <row r="7" s="86" customFormat="1" ht="20.25" customHeight="1" spans="1:7">
      <c r="A7" s="110" t="s">
        <v>1688</v>
      </c>
      <c r="B7" s="102">
        <v>0</v>
      </c>
      <c r="C7" s="102">
        <v>0</v>
      </c>
      <c r="D7" s="102">
        <v>0</v>
      </c>
      <c r="E7" s="103">
        <f t="shared" si="1"/>
        <v>0</v>
      </c>
      <c r="F7" s="103">
        <f t="shared" si="2"/>
        <v>0</v>
      </c>
      <c r="G7" s="104">
        <v>103060103</v>
      </c>
    </row>
    <row r="8" s="86" customFormat="1" ht="20.25" customHeight="1" spans="1:7">
      <c r="A8" s="110" t="s">
        <v>1689</v>
      </c>
      <c r="B8" s="102">
        <v>0</v>
      </c>
      <c r="C8" s="102">
        <v>0</v>
      </c>
      <c r="D8" s="102">
        <v>0</v>
      </c>
      <c r="E8" s="103">
        <f t="shared" si="1"/>
        <v>0</v>
      </c>
      <c r="F8" s="103">
        <f t="shared" si="2"/>
        <v>0</v>
      </c>
      <c r="G8" s="104">
        <v>103060104</v>
      </c>
    </row>
    <row r="9" s="86" customFormat="1" ht="20.25" customHeight="1" spans="1:7">
      <c r="A9" s="115" t="s">
        <v>1690</v>
      </c>
      <c r="B9" s="102">
        <v>0</v>
      </c>
      <c r="C9" s="102">
        <v>0</v>
      </c>
      <c r="D9" s="102">
        <v>0</v>
      </c>
      <c r="E9" s="103">
        <f t="shared" si="1"/>
        <v>0</v>
      </c>
      <c r="F9" s="103">
        <f t="shared" si="2"/>
        <v>0</v>
      </c>
      <c r="G9" s="104">
        <v>103060105</v>
      </c>
    </row>
    <row r="10" s="86" customFormat="1" ht="20.25" customHeight="1" spans="1:7">
      <c r="A10" s="115" t="s">
        <v>1691</v>
      </c>
      <c r="B10" s="102">
        <v>0</v>
      </c>
      <c r="C10" s="102">
        <v>0</v>
      </c>
      <c r="D10" s="102">
        <v>0</v>
      </c>
      <c r="E10" s="103">
        <f t="shared" si="1"/>
        <v>0</v>
      </c>
      <c r="F10" s="103">
        <f t="shared" si="2"/>
        <v>0</v>
      </c>
      <c r="G10" s="104">
        <v>103060106</v>
      </c>
    </row>
    <row r="11" s="86" customFormat="1" ht="20.25" customHeight="1" spans="1:7">
      <c r="A11" s="115" t="s">
        <v>1692</v>
      </c>
      <c r="B11" s="102">
        <v>0</v>
      </c>
      <c r="C11" s="102">
        <v>0</v>
      </c>
      <c r="D11" s="102">
        <v>0</v>
      </c>
      <c r="E11" s="103">
        <f t="shared" si="1"/>
        <v>0</v>
      </c>
      <c r="F11" s="103">
        <f t="shared" si="2"/>
        <v>0</v>
      </c>
      <c r="G11" s="104">
        <v>103060107</v>
      </c>
    </row>
    <row r="12" s="86" customFormat="1" ht="20.25" customHeight="1" spans="1:7">
      <c r="A12" s="115" t="s">
        <v>1693</v>
      </c>
      <c r="B12" s="102">
        <v>0</v>
      </c>
      <c r="C12" s="102">
        <v>0</v>
      </c>
      <c r="D12" s="102">
        <v>0</v>
      </c>
      <c r="E12" s="103">
        <f t="shared" si="1"/>
        <v>0</v>
      </c>
      <c r="F12" s="103">
        <f t="shared" si="2"/>
        <v>0</v>
      </c>
      <c r="G12" s="104">
        <v>103060108</v>
      </c>
    </row>
    <row r="13" s="86" customFormat="1" ht="20.25" customHeight="1" spans="1:7">
      <c r="A13" s="115" t="s">
        <v>1694</v>
      </c>
      <c r="B13" s="102">
        <v>0</v>
      </c>
      <c r="C13" s="102">
        <v>0</v>
      </c>
      <c r="D13" s="102">
        <v>0</v>
      </c>
      <c r="E13" s="103">
        <f t="shared" si="1"/>
        <v>0</v>
      </c>
      <c r="F13" s="103">
        <f t="shared" si="2"/>
        <v>0</v>
      </c>
      <c r="G13" s="104">
        <v>103060109</v>
      </c>
    </row>
    <row r="14" s="86" customFormat="1" ht="20.25" customHeight="1" spans="1:7">
      <c r="A14" s="115" t="s">
        <v>1695</v>
      </c>
      <c r="B14" s="102">
        <v>0</v>
      </c>
      <c r="C14" s="102">
        <v>0</v>
      </c>
      <c r="D14" s="102">
        <v>0</v>
      </c>
      <c r="E14" s="103">
        <f t="shared" si="1"/>
        <v>0</v>
      </c>
      <c r="F14" s="103">
        <f t="shared" si="2"/>
        <v>0</v>
      </c>
      <c r="G14" s="104">
        <v>103060112</v>
      </c>
    </row>
    <row r="15" s="86" customFormat="1" ht="20.25" customHeight="1" spans="1:7">
      <c r="A15" s="115" t="s">
        <v>1696</v>
      </c>
      <c r="B15" s="102">
        <v>0</v>
      </c>
      <c r="C15" s="102">
        <v>0</v>
      </c>
      <c r="D15" s="102">
        <v>0</v>
      </c>
      <c r="E15" s="103">
        <f t="shared" si="1"/>
        <v>0</v>
      </c>
      <c r="F15" s="103">
        <f t="shared" si="2"/>
        <v>0</v>
      </c>
      <c r="G15" s="104">
        <v>103060113</v>
      </c>
    </row>
    <row r="16" s="86" customFormat="1" ht="20.25" customHeight="1" spans="1:7">
      <c r="A16" s="115" t="s">
        <v>1697</v>
      </c>
      <c r="B16" s="102">
        <v>0</v>
      </c>
      <c r="C16" s="102">
        <v>0</v>
      </c>
      <c r="D16" s="102">
        <v>0</v>
      </c>
      <c r="E16" s="103">
        <f t="shared" si="1"/>
        <v>0</v>
      </c>
      <c r="F16" s="103">
        <f t="shared" si="2"/>
        <v>0</v>
      </c>
      <c r="G16" s="104">
        <v>103060114</v>
      </c>
    </row>
    <row r="17" s="86" customFormat="1" ht="20.25" customHeight="1" spans="1:7">
      <c r="A17" s="115" t="s">
        <v>1698</v>
      </c>
      <c r="B17" s="102">
        <v>0</v>
      </c>
      <c r="C17" s="102">
        <v>0</v>
      </c>
      <c r="D17" s="102">
        <v>0</v>
      </c>
      <c r="E17" s="103">
        <f t="shared" si="1"/>
        <v>0</v>
      </c>
      <c r="F17" s="103">
        <f t="shared" si="2"/>
        <v>0</v>
      </c>
      <c r="G17" s="104">
        <v>103060115</v>
      </c>
    </row>
    <row r="18" s="86" customFormat="1" ht="20.25" customHeight="1" spans="1:7">
      <c r="A18" s="115" t="s">
        <v>1699</v>
      </c>
      <c r="B18" s="102">
        <v>0</v>
      </c>
      <c r="C18" s="102">
        <v>0</v>
      </c>
      <c r="D18" s="102">
        <v>0</v>
      </c>
      <c r="E18" s="103">
        <f t="shared" si="1"/>
        <v>0</v>
      </c>
      <c r="F18" s="103">
        <f t="shared" si="2"/>
        <v>0</v>
      </c>
      <c r="G18" s="104">
        <v>103060116</v>
      </c>
    </row>
    <row r="19" s="86" customFormat="1" ht="20.25" customHeight="1" spans="1:7">
      <c r="A19" s="115" t="s">
        <v>1700</v>
      </c>
      <c r="B19" s="102">
        <v>0</v>
      </c>
      <c r="C19" s="102">
        <v>0</v>
      </c>
      <c r="D19" s="102">
        <v>0</v>
      </c>
      <c r="E19" s="103">
        <f t="shared" si="1"/>
        <v>0</v>
      </c>
      <c r="F19" s="103">
        <f t="shared" si="2"/>
        <v>0</v>
      </c>
      <c r="G19" s="104">
        <v>103060117</v>
      </c>
    </row>
    <row r="20" s="86" customFormat="1" ht="20.25" customHeight="1" spans="1:7">
      <c r="A20" s="115" t="s">
        <v>1701</v>
      </c>
      <c r="B20" s="102">
        <v>0</v>
      </c>
      <c r="C20" s="102">
        <v>0</v>
      </c>
      <c r="D20" s="102">
        <v>0</v>
      </c>
      <c r="E20" s="103">
        <f t="shared" si="1"/>
        <v>0</v>
      </c>
      <c r="F20" s="103">
        <f t="shared" si="2"/>
        <v>0</v>
      </c>
      <c r="G20" s="104">
        <v>103060118</v>
      </c>
    </row>
    <row r="21" s="86" customFormat="1" ht="20.25" customHeight="1" spans="1:7">
      <c r="A21" s="115" t="s">
        <v>1702</v>
      </c>
      <c r="B21" s="102">
        <v>0</v>
      </c>
      <c r="C21" s="102">
        <v>0</v>
      </c>
      <c r="D21" s="102">
        <v>0</v>
      </c>
      <c r="E21" s="103">
        <f t="shared" si="1"/>
        <v>0</v>
      </c>
      <c r="F21" s="103">
        <f t="shared" si="2"/>
        <v>0</v>
      </c>
      <c r="G21" s="104">
        <v>103060119</v>
      </c>
    </row>
    <row r="22" s="86" customFormat="1" ht="20.25" customHeight="1" spans="1:7">
      <c r="A22" s="115" t="s">
        <v>1703</v>
      </c>
      <c r="B22" s="102">
        <v>0</v>
      </c>
      <c r="C22" s="102">
        <v>0</v>
      </c>
      <c r="D22" s="102">
        <v>0</v>
      </c>
      <c r="E22" s="103">
        <f t="shared" si="1"/>
        <v>0</v>
      </c>
      <c r="F22" s="103">
        <f t="shared" si="2"/>
        <v>0</v>
      </c>
      <c r="G22" s="104">
        <v>103060120</v>
      </c>
    </row>
    <row r="23" s="86" customFormat="1" ht="20.25" customHeight="1" spans="1:7">
      <c r="A23" s="115" t="s">
        <v>1704</v>
      </c>
      <c r="B23" s="102">
        <v>0</v>
      </c>
      <c r="C23" s="102">
        <v>0</v>
      </c>
      <c r="D23" s="102">
        <v>0</v>
      </c>
      <c r="E23" s="103">
        <f t="shared" si="1"/>
        <v>0</v>
      </c>
      <c r="F23" s="103">
        <f t="shared" si="2"/>
        <v>0</v>
      </c>
      <c r="G23" s="104">
        <v>103060121</v>
      </c>
    </row>
    <row r="24" s="86" customFormat="1" ht="20.25" customHeight="1" spans="1:7">
      <c r="A24" s="115" t="s">
        <v>1705</v>
      </c>
      <c r="B24" s="102">
        <v>0</v>
      </c>
      <c r="C24" s="102">
        <v>0</v>
      </c>
      <c r="D24" s="102">
        <v>0</v>
      </c>
      <c r="E24" s="103">
        <f t="shared" si="1"/>
        <v>0</v>
      </c>
      <c r="F24" s="103">
        <f t="shared" si="2"/>
        <v>0</v>
      </c>
      <c r="G24" s="104">
        <v>103060122</v>
      </c>
    </row>
    <row r="25" s="86" customFormat="1" ht="20.25" customHeight="1" spans="1:7">
      <c r="A25" s="115" t="s">
        <v>1706</v>
      </c>
      <c r="B25" s="102">
        <v>0</v>
      </c>
      <c r="C25" s="102">
        <v>0</v>
      </c>
      <c r="D25" s="102">
        <v>0</v>
      </c>
      <c r="E25" s="103">
        <f t="shared" si="1"/>
        <v>0</v>
      </c>
      <c r="F25" s="103">
        <f t="shared" si="2"/>
        <v>0</v>
      </c>
      <c r="G25" s="104">
        <v>103060123</v>
      </c>
    </row>
    <row r="26" s="86" customFormat="1" ht="20.25" customHeight="1" spans="1:7">
      <c r="A26" s="115" t="s">
        <v>1707</v>
      </c>
      <c r="B26" s="102">
        <v>0</v>
      </c>
      <c r="C26" s="102">
        <v>0</v>
      </c>
      <c r="D26" s="102">
        <v>0</v>
      </c>
      <c r="E26" s="103">
        <f t="shared" si="1"/>
        <v>0</v>
      </c>
      <c r="F26" s="103">
        <f t="shared" si="2"/>
        <v>0</v>
      </c>
      <c r="G26" s="104">
        <v>103060124</v>
      </c>
    </row>
    <row r="27" s="86" customFormat="1" ht="20.25" customHeight="1" spans="1:7">
      <c r="A27" s="115" t="s">
        <v>1708</v>
      </c>
      <c r="B27" s="102">
        <v>0</v>
      </c>
      <c r="C27" s="102">
        <v>0</v>
      </c>
      <c r="D27" s="102">
        <v>0</v>
      </c>
      <c r="E27" s="103">
        <f t="shared" si="1"/>
        <v>0</v>
      </c>
      <c r="F27" s="103">
        <f t="shared" si="2"/>
        <v>0</v>
      </c>
      <c r="G27" s="104">
        <v>103060125</v>
      </c>
    </row>
    <row r="28" s="86" customFormat="1" ht="20.25" customHeight="1" spans="1:7">
      <c r="A28" s="115" t="s">
        <v>1709</v>
      </c>
      <c r="B28" s="102">
        <v>0</v>
      </c>
      <c r="C28" s="102">
        <v>0</v>
      </c>
      <c r="D28" s="102">
        <v>0</v>
      </c>
      <c r="E28" s="103">
        <f t="shared" si="1"/>
        <v>0</v>
      </c>
      <c r="F28" s="103">
        <f t="shared" si="2"/>
        <v>0</v>
      </c>
      <c r="G28" s="104">
        <v>103060126</v>
      </c>
    </row>
    <row r="29" s="86" customFormat="1" ht="20.25" customHeight="1" spans="1:7">
      <c r="A29" s="115" t="s">
        <v>1710</v>
      </c>
      <c r="B29" s="102">
        <v>0</v>
      </c>
      <c r="C29" s="102">
        <v>0</v>
      </c>
      <c r="D29" s="102">
        <v>0</v>
      </c>
      <c r="E29" s="103">
        <f t="shared" si="1"/>
        <v>0</v>
      </c>
      <c r="F29" s="103">
        <f t="shared" si="2"/>
        <v>0</v>
      </c>
      <c r="G29" s="104">
        <v>103060127</v>
      </c>
    </row>
    <row r="30" s="86" customFormat="1" ht="20.25" customHeight="1" spans="1:7">
      <c r="A30" s="115" t="s">
        <v>1711</v>
      </c>
      <c r="B30" s="102">
        <v>0</v>
      </c>
      <c r="C30" s="102">
        <v>0</v>
      </c>
      <c r="D30" s="102">
        <v>0</v>
      </c>
      <c r="E30" s="103">
        <f t="shared" si="1"/>
        <v>0</v>
      </c>
      <c r="F30" s="103">
        <f t="shared" si="2"/>
        <v>0</v>
      </c>
      <c r="G30" s="104">
        <v>103060128</v>
      </c>
    </row>
    <row r="31" s="86" customFormat="1" ht="20.25" customHeight="1" spans="1:7">
      <c r="A31" s="115" t="s">
        <v>1712</v>
      </c>
      <c r="B31" s="102">
        <v>0</v>
      </c>
      <c r="C31" s="102">
        <v>0</v>
      </c>
      <c r="D31" s="102">
        <v>0</v>
      </c>
      <c r="E31" s="103">
        <f t="shared" si="1"/>
        <v>0</v>
      </c>
      <c r="F31" s="103">
        <f t="shared" si="2"/>
        <v>0</v>
      </c>
      <c r="G31" s="104">
        <v>103060129</v>
      </c>
    </row>
    <row r="32" s="86" customFormat="1" ht="20.25" customHeight="1" spans="1:7">
      <c r="A32" s="115" t="s">
        <v>1713</v>
      </c>
      <c r="B32" s="102">
        <v>0</v>
      </c>
      <c r="C32" s="102">
        <v>0</v>
      </c>
      <c r="D32" s="102">
        <v>0</v>
      </c>
      <c r="E32" s="103">
        <f t="shared" si="1"/>
        <v>0</v>
      </c>
      <c r="F32" s="103">
        <f t="shared" si="2"/>
        <v>0</v>
      </c>
      <c r="G32" s="104">
        <v>103060130</v>
      </c>
    </row>
    <row r="33" s="86" customFormat="1" ht="20.25" customHeight="1" spans="1:7">
      <c r="A33" s="115" t="s">
        <v>1714</v>
      </c>
      <c r="B33" s="102">
        <v>0</v>
      </c>
      <c r="C33" s="102">
        <v>0</v>
      </c>
      <c r="D33" s="102">
        <v>0</v>
      </c>
      <c r="E33" s="103">
        <f t="shared" si="1"/>
        <v>0</v>
      </c>
      <c r="F33" s="103">
        <f t="shared" si="2"/>
        <v>0</v>
      </c>
      <c r="G33" s="104">
        <v>103060131</v>
      </c>
    </row>
    <row r="34" s="86" customFormat="1" ht="20.25" customHeight="1" spans="1:7">
      <c r="A34" s="115" t="s">
        <v>1715</v>
      </c>
      <c r="B34" s="102">
        <v>0</v>
      </c>
      <c r="C34" s="102">
        <v>0</v>
      </c>
      <c r="D34" s="102">
        <v>0</v>
      </c>
      <c r="E34" s="103">
        <f t="shared" si="1"/>
        <v>0</v>
      </c>
      <c r="F34" s="103">
        <f t="shared" si="2"/>
        <v>0</v>
      </c>
      <c r="G34" s="104">
        <v>103060132</v>
      </c>
    </row>
    <row r="35" s="86" customFormat="1" ht="20.25" customHeight="1" spans="1:7">
      <c r="A35" s="115" t="s">
        <v>1716</v>
      </c>
      <c r="B35" s="102">
        <v>0</v>
      </c>
      <c r="C35" s="102">
        <v>0</v>
      </c>
      <c r="D35" s="102">
        <v>0</v>
      </c>
      <c r="E35" s="103">
        <f t="shared" si="1"/>
        <v>0</v>
      </c>
      <c r="F35" s="103">
        <f t="shared" si="2"/>
        <v>0</v>
      </c>
      <c r="G35" s="104">
        <v>103060133</v>
      </c>
    </row>
    <row r="36" s="86" customFormat="1" ht="20.25" customHeight="1" spans="1:7">
      <c r="A36" s="115" t="s">
        <v>1717</v>
      </c>
      <c r="B36" s="102">
        <v>0</v>
      </c>
      <c r="C36" s="102">
        <v>0</v>
      </c>
      <c r="D36" s="102">
        <v>0</v>
      </c>
      <c r="E36" s="103">
        <f t="shared" si="1"/>
        <v>0</v>
      </c>
      <c r="F36" s="103">
        <f t="shared" si="2"/>
        <v>0</v>
      </c>
      <c r="G36" s="104">
        <v>103060134</v>
      </c>
    </row>
    <row r="37" s="86" customFormat="1" ht="20.25" customHeight="1" spans="1:7">
      <c r="A37" s="115" t="s">
        <v>1718</v>
      </c>
      <c r="B37" s="102">
        <v>0</v>
      </c>
      <c r="C37" s="102">
        <v>0</v>
      </c>
      <c r="D37" s="102">
        <v>0</v>
      </c>
      <c r="E37" s="103">
        <f t="shared" si="1"/>
        <v>0</v>
      </c>
      <c r="F37" s="103">
        <f t="shared" si="2"/>
        <v>0</v>
      </c>
      <c r="G37" s="104">
        <v>103060198</v>
      </c>
    </row>
    <row r="38" s="86" customFormat="1" ht="20.25" customHeight="1" spans="1:7">
      <c r="A38" s="115" t="s">
        <v>1719</v>
      </c>
      <c r="B38" s="102">
        <v>0</v>
      </c>
      <c r="C38" s="102">
        <v>0</v>
      </c>
      <c r="D38" s="102">
        <v>0</v>
      </c>
      <c r="E38" s="103">
        <f t="shared" si="1"/>
        <v>0</v>
      </c>
      <c r="F38" s="103">
        <f t="shared" si="2"/>
        <v>0</v>
      </c>
      <c r="G38" s="104">
        <v>1030602</v>
      </c>
    </row>
    <row r="39" s="86" customFormat="1" ht="20.25" customHeight="1" spans="1:7">
      <c r="A39" s="115" t="s">
        <v>1720</v>
      </c>
      <c r="B39" s="102">
        <v>0</v>
      </c>
      <c r="C39" s="102">
        <v>0</v>
      </c>
      <c r="D39" s="102">
        <v>0</v>
      </c>
      <c r="E39" s="103">
        <f t="shared" si="1"/>
        <v>0</v>
      </c>
      <c r="F39" s="103">
        <f t="shared" si="2"/>
        <v>0</v>
      </c>
      <c r="G39" s="104">
        <v>103060202</v>
      </c>
    </row>
    <row r="40" s="86" customFormat="1" ht="20.25" customHeight="1" spans="1:7">
      <c r="A40" s="115" t="s">
        <v>1721</v>
      </c>
      <c r="B40" s="102">
        <v>0</v>
      </c>
      <c r="C40" s="102">
        <v>0</v>
      </c>
      <c r="D40" s="102">
        <v>0</v>
      </c>
      <c r="E40" s="103">
        <f t="shared" si="1"/>
        <v>0</v>
      </c>
      <c r="F40" s="103">
        <f t="shared" si="2"/>
        <v>0</v>
      </c>
      <c r="G40" s="104">
        <v>103060203</v>
      </c>
    </row>
    <row r="41" s="86" customFormat="1" ht="20.25" customHeight="1" spans="1:7">
      <c r="A41" s="115" t="s">
        <v>1722</v>
      </c>
      <c r="B41" s="102">
        <v>0</v>
      </c>
      <c r="C41" s="102">
        <v>0</v>
      </c>
      <c r="D41" s="102">
        <v>0</v>
      </c>
      <c r="E41" s="103">
        <f t="shared" si="1"/>
        <v>0</v>
      </c>
      <c r="F41" s="103">
        <f t="shared" si="2"/>
        <v>0</v>
      </c>
      <c r="G41" s="104">
        <v>103060204</v>
      </c>
    </row>
    <row r="42" s="86" customFormat="1" ht="20.25" customHeight="1" spans="1:7">
      <c r="A42" s="115" t="s">
        <v>1723</v>
      </c>
      <c r="B42" s="102">
        <v>0</v>
      </c>
      <c r="C42" s="102">
        <v>0</v>
      </c>
      <c r="D42" s="102">
        <v>0</v>
      </c>
      <c r="E42" s="103">
        <f t="shared" si="1"/>
        <v>0</v>
      </c>
      <c r="F42" s="103">
        <f t="shared" si="2"/>
        <v>0</v>
      </c>
      <c r="G42" s="104">
        <v>103060298</v>
      </c>
    </row>
    <row r="43" s="86" customFormat="1" ht="20.25" customHeight="1" spans="1:7">
      <c r="A43" s="115" t="s">
        <v>1724</v>
      </c>
      <c r="B43" s="102">
        <v>0</v>
      </c>
      <c r="C43" s="102">
        <v>0</v>
      </c>
      <c r="D43" s="102">
        <v>0</v>
      </c>
      <c r="E43" s="103">
        <f t="shared" si="1"/>
        <v>0</v>
      </c>
      <c r="F43" s="103">
        <f t="shared" si="2"/>
        <v>0</v>
      </c>
      <c r="G43" s="104">
        <v>1030603</v>
      </c>
    </row>
    <row r="44" s="86" customFormat="1" ht="20.25" customHeight="1" spans="1:7">
      <c r="A44" s="115" t="s">
        <v>1725</v>
      </c>
      <c r="B44" s="102">
        <v>0</v>
      </c>
      <c r="C44" s="102">
        <v>0</v>
      </c>
      <c r="D44" s="102">
        <v>0</v>
      </c>
      <c r="E44" s="103">
        <f t="shared" si="1"/>
        <v>0</v>
      </c>
      <c r="F44" s="103">
        <f t="shared" si="2"/>
        <v>0</v>
      </c>
      <c r="G44" s="104">
        <v>103060301</v>
      </c>
    </row>
    <row r="45" s="86" customFormat="1" ht="20.25" customHeight="1" spans="1:7">
      <c r="A45" s="115" t="s">
        <v>1726</v>
      </c>
      <c r="B45" s="102">
        <v>0</v>
      </c>
      <c r="C45" s="102">
        <v>0</v>
      </c>
      <c r="D45" s="102">
        <v>0</v>
      </c>
      <c r="E45" s="103">
        <f t="shared" si="1"/>
        <v>0</v>
      </c>
      <c r="F45" s="103">
        <f t="shared" si="2"/>
        <v>0</v>
      </c>
      <c r="G45" s="104">
        <v>103060304</v>
      </c>
    </row>
    <row r="46" s="86" customFormat="1" ht="20.25" customHeight="1" spans="1:7">
      <c r="A46" s="115" t="s">
        <v>1727</v>
      </c>
      <c r="B46" s="102">
        <v>0</v>
      </c>
      <c r="C46" s="102">
        <v>0</v>
      </c>
      <c r="D46" s="102">
        <v>0</v>
      </c>
      <c r="E46" s="103">
        <f t="shared" si="1"/>
        <v>0</v>
      </c>
      <c r="F46" s="103">
        <f t="shared" si="2"/>
        <v>0</v>
      </c>
      <c r="G46" s="104">
        <v>103060305</v>
      </c>
    </row>
    <row r="47" s="86" customFormat="1" ht="20.25" customHeight="1" spans="1:7">
      <c r="A47" s="115" t="s">
        <v>1728</v>
      </c>
      <c r="B47" s="102">
        <v>0</v>
      </c>
      <c r="C47" s="102">
        <v>0</v>
      </c>
      <c r="D47" s="102">
        <v>0</v>
      </c>
      <c r="E47" s="103">
        <f t="shared" si="1"/>
        <v>0</v>
      </c>
      <c r="F47" s="103">
        <f t="shared" si="2"/>
        <v>0</v>
      </c>
      <c r="G47" s="104">
        <v>103060307</v>
      </c>
    </row>
    <row r="48" s="86" customFormat="1" ht="20.25" customHeight="1" spans="1:7">
      <c r="A48" s="115" t="s">
        <v>1729</v>
      </c>
      <c r="B48" s="102">
        <v>0</v>
      </c>
      <c r="C48" s="102">
        <v>0</v>
      </c>
      <c r="D48" s="102">
        <v>0</v>
      </c>
      <c r="E48" s="103">
        <f t="shared" si="1"/>
        <v>0</v>
      </c>
      <c r="F48" s="103">
        <f t="shared" si="2"/>
        <v>0</v>
      </c>
      <c r="G48" s="104">
        <v>103060398</v>
      </c>
    </row>
    <row r="49" s="86" customFormat="1" ht="20.25" customHeight="1" spans="1:7">
      <c r="A49" s="115" t="s">
        <v>1730</v>
      </c>
      <c r="B49" s="102">
        <v>0</v>
      </c>
      <c r="C49" s="102">
        <v>0</v>
      </c>
      <c r="D49" s="102">
        <v>0</v>
      </c>
      <c r="E49" s="103">
        <f t="shared" si="1"/>
        <v>0</v>
      </c>
      <c r="F49" s="103">
        <f t="shared" si="2"/>
        <v>0</v>
      </c>
      <c r="G49" s="104">
        <v>1030604</v>
      </c>
    </row>
    <row r="50" s="86" customFormat="1" ht="20.25" customHeight="1" spans="1:7">
      <c r="A50" s="115" t="s">
        <v>1731</v>
      </c>
      <c r="B50" s="102">
        <v>0</v>
      </c>
      <c r="C50" s="102">
        <v>0</v>
      </c>
      <c r="D50" s="102">
        <v>0</v>
      </c>
      <c r="E50" s="103">
        <f t="shared" si="1"/>
        <v>0</v>
      </c>
      <c r="F50" s="103">
        <f t="shared" si="2"/>
        <v>0</v>
      </c>
      <c r="G50" s="104">
        <v>103060401</v>
      </c>
    </row>
    <row r="51" s="86" customFormat="1" ht="20.25" customHeight="1" spans="1:7">
      <c r="A51" s="115" t="s">
        <v>1732</v>
      </c>
      <c r="B51" s="102">
        <v>0</v>
      </c>
      <c r="C51" s="102">
        <v>0</v>
      </c>
      <c r="D51" s="102">
        <v>0</v>
      </c>
      <c r="E51" s="103">
        <f t="shared" si="1"/>
        <v>0</v>
      </c>
      <c r="F51" s="103">
        <f t="shared" si="2"/>
        <v>0</v>
      </c>
      <c r="G51" s="104">
        <v>103060402</v>
      </c>
    </row>
    <row r="52" s="86" customFormat="1" ht="20.25" customHeight="1" spans="1:7">
      <c r="A52" s="115" t="s">
        <v>1733</v>
      </c>
      <c r="B52" s="102">
        <v>0</v>
      </c>
      <c r="C52" s="102">
        <v>0</v>
      </c>
      <c r="D52" s="102">
        <v>0</v>
      </c>
      <c r="E52" s="103">
        <f t="shared" si="1"/>
        <v>0</v>
      </c>
      <c r="F52" s="103">
        <f t="shared" si="2"/>
        <v>0</v>
      </c>
      <c r="G52" s="104">
        <v>103060498</v>
      </c>
    </row>
    <row r="53" s="86" customFormat="1" ht="20.25" customHeight="1" spans="1:7">
      <c r="A53" s="115" t="s">
        <v>1734</v>
      </c>
      <c r="B53" s="102">
        <v>0</v>
      </c>
      <c r="C53" s="102">
        <v>0</v>
      </c>
      <c r="D53" s="102">
        <v>0</v>
      </c>
      <c r="E53" s="103">
        <v>0</v>
      </c>
      <c r="F53" s="103">
        <f t="shared" si="2"/>
        <v>0</v>
      </c>
      <c r="G53" s="104">
        <v>1030698</v>
      </c>
    </row>
    <row r="54" s="86" customFormat="1" ht="20.25" customHeight="1" spans="1:7">
      <c r="A54" s="110" t="str">
        <f>""</f>
        <v/>
      </c>
      <c r="B54" s="102">
        <v>0</v>
      </c>
      <c r="C54" s="102">
        <v>0</v>
      </c>
      <c r="D54" s="102">
        <v>0</v>
      </c>
      <c r="E54" s="103">
        <v>0</v>
      </c>
      <c r="F54" s="103">
        <v>0</v>
      </c>
      <c r="G54" s="111"/>
    </row>
    <row r="55" s="86" customFormat="1" ht="20.25" customHeight="1" spans="1:7">
      <c r="A55" s="110" t="s">
        <v>1735</v>
      </c>
      <c r="B55" s="112">
        <v>0</v>
      </c>
      <c r="C55" s="112">
        <v>0</v>
      </c>
      <c r="D55" s="112">
        <v>0</v>
      </c>
      <c r="E55" s="103">
        <v>0</v>
      </c>
      <c r="F55" s="103">
        <f t="shared" si="2"/>
        <v>0</v>
      </c>
      <c r="G55" s="111"/>
    </row>
    <row r="56" s="86" customFormat="1" ht="20.25" customHeight="1" spans="1:7">
      <c r="A56" s="115" t="s">
        <v>1736</v>
      </c>
      <c r="B56" s="102">
        <v>25</v>
      </c>
      <c r="C56" s="102">
        <v>25</v>
      </c>
      <c r="D56" s="102">
        <v>25</v>
      </c>
      <c r="E56" s="103">
        <v>0</v>
      </c>
      <c r="F56" s="103">
        <f t="shared" si="2"/>
        <v>1</v>
      </c>
      <c r="G56" s="104">
        <v>1100501</v>
      </c>
    </row>
    <row r="57" s="86" customFormat="1" ht="20.25" customHeight="1" spans="1:7">
      <c r="A57" s="115" t="s">
        <v>1737</v>
      </c>
      <c r="B57" s="102">
        <v>0</v>
      </c>
      <c r="C57" s="102">
        <v>0</v>
      </c>
      <c r="D57" s="102">
        <v>0</v>
      </c>
      <c r="E57" s="103">
        <v>0</v>
      </c>
      <c r="F57" s="103">
        <f t="shared" si="2"/>
        <v>0</v>
      </c>
      <c r="G57" s="104">
        <v>1100604</v>
      </c>
    </row>
    <row r="58" s="86" customFormat="1" ht="20.25" customHeight="1" spans="1:7">
      <c r="A58" s="115" t="s">
        <v>1738</v>
      </c>
      <c r="B58" s="102">
        <v>0</v>
      </c>
      <c r="C58" s="102">
        <v>30</v>
      </c>
      <c r="D58" s="102">
        <v>0</v>
      </c>
      <c r="E58" s="103">
        <v>0</v>
      </c>
      <c r="F58" s="103">
        <f t="shared" si="2"/>
        <v>0</v>
      </c>
      <c r="G58" s="104">
        <v>1100804</v>
      </c>
    </row>
    <row r="59" s="86" customFormat="1" ht="20.25" customHeight="1" spans="1:7">
      <c r="A59" s="115" t="s">
        <v>1739</v>
      </c>
      <c r="B59" s="102">
        <v>0</v>
      </c>
      <c r="C59" s="102">
        <v>0</v>
      </c>
      <c r="D59" s="102">
        <v>0</v>
      </c>
      <c r="E59" s="103">
        <v>0</v>
      </c>
      <c r="F59" s="103">
        <f t="shared" si="2"/>
        <v>0</v>
      </c>
      <c r="G59" s="111"/>
    </row>
    <row r="60" s="86" customFormat="1" ht="20.25" customHeight="1" spans="1:7">
      <c r="A60" s="115" t="s">
        <v>1740</v>
      </c>
      <c r="B60" s="102">
        <v>0</v>
      </c>
      <c r="C60" s="102">
        <v>0</v>
      </c>
      <c r="D60" s="102">
        <v>0</v>
      </c>
      <c r="E60" s="103">
        <v>0</v>
      </c>
      <c r="F60" s="103">
        <f t="shared" si="2"/>
        <v>0</v>
      </c>
      <c r="G60" s="111"/>
    </row>
    <row r="61" s="86" customFormat="1" ht="20.25" customHeight="1" spans="1:7">
      <c r="A61" s="115" t="str">
        <f>""</f>
        <v/>
      </c>
      <c r="B61" s="102">
        <v>0</v>
      </c>
      <c r="C61" s="102">
        <v>0</v>
      </c>
      <c r="D61" s="102">
        <v>0</v>
      </c>
      <c r="E61" s="103">
        <v>0</v>
      </c>
      <c r="F61" s="103">
        <v>0</v>
      </c>
      <c r="G61" s="111"/>
    </row>
    <row r="62" s="86" customFormat="1" ht="20.25" customHeight="1" spans="1:7">
      <c r="A62" s="115" t="str">
        <f>""</f>
        <v/>
      </c>
      <c r="B62" s="102">
        <v>0</v>
      </c>
      <c r="C62" s="102">
        <v>0</v>
      </c>
      <c r="D62" s="102">
        <v>0</v>
      </c>
      <c r="E62" s="103">
        <v>0</v>
      </c>
      <c r="F62" s="103">
        <v>0</v>
      </c>
      <c r="G62" s="111"/>
    </row>
    <row r="63" s="86" customFormat="1" ht="20.25" customHeight="1" spans="1:7">
      <c r="A63" s="113" t="s">
        <v>156</v>
      </c>
      <c r="B63" s="112">
        <v>25</v>
      </c>
      <c r="C63" s="112">
        <v>55</v>
      </c>
      <c r="D63" s="117">
        <f>SUM(D55:D60)</f>
        <v>25</v>
      </c>
      <c r="E63" s="103">
        <v>0</v>
      </c>
      <c r="F63" s="103">
        <f t="shared" si="2"/>
        <v>0.454545454545455</v>
      </c>
      <c r="G63" s="111"/>
    </row>
  </sheetData>
  <sheetProtection insertRows="0" insertColumns="0" deleteColumns="0" deleteRows="0" autoFilter="0"/>
  <mergeCells count="1">
    <mergeCell ref="A1:F1"/>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41"/>
  <sheetViews>
    <sheetView workbookViewId="0">
      <selection activeCell="F2" sqref="A$1:F$1048576"/>
    </sheetView>
  </sheetViews>
  <sheetFormatPr defaultColWidth="7.85185185185185" defaultRowHeight="14.25" customHeight="1" outlineLevelCol="6"/>
  <cols>
    <col min="1" max="1" width="38.2777777777778" style="87" customWidth="1"/>
    <col min="2" max="6" width="15.5740740740741" style="87" customWidth="1"/>
    <col min="7" max="7" width="15.5740740740741" style="97" hidden="1" customWidth="1"/>
  </cols>
  <sheetData>
    <row r="1" s="86" customFormat="1" ht="45" customHeight="1" spans="1:7">
      <c r="A1" s="88" t="s">
        <v>1741</v>
      </c>
      <c r="B1" s="88"/>
      <c r="C1" s="88"/>
      <c r="D1" s="88"/>
      <c r="E1" s="88"/>
      <c r="F1" s="88"/>
      <c r="G1" s="88"/>
    </row>
    <row r="2" s="86" customFormat="1" ht="20.25" customHeight="1" spans="1:7">
      <c r="A2" s="99" t="str">
        <f>""</f>
        <v/>
      </c>
      <c r="B2" s="99" t="str">
        <f>""</f>
        <v/>
      </c>
      <c r="C2" s="99" t="str">
        <f t="shared" ref="C2:F40" si="0">""</f>
        <v/>
      </c>
      <c r="D2" s="99" t="str">
        <f t="shared" si="0"/>
        <v/>
      </c>
      <c r="E2" s="99" t="str">
        <f t="shared" si="0"/>
        <v/>
      </c>
      <c r="F2" s="90" t="s">
        <v>104</v>
      </c>
      <c r="G2" s="90"/>
    </row>
    <row r="3" s="86" customFormat="1" ht="30" customHeight="1" spans="1:7">
      <c r="A3" s="91" t="s">
        <v>105</v>
      </c>
      <c r="B3" s="92" t="s">
        <v>1742</v>
      </c>
      <c r="C3" s="92" t="s">
        <v>107</v>
      </c>
      <c r="D3" s="92" t="s">
        <v>108</v>
      </c>
      <c r="E3" s="92" t="s">
        <v>1743</v>
      </c>
      <c r="F3" s="92" t="s">
        <v>110</v>
      </c>
      <c r="G3" s="100" t="s">
        <v>111</v>
      </c>
    </row>
    <row r="4" s="86" customFormat="1" ht="20.25" customHeight="1" spans="1:7">
      <c r="A4" s="101" t="s">
        <v>167</v>
      </c>
      <c r="B4" s="102">
        <v>0</v>
      </c>
      <c r="C4" s="102">
        <v>0</v>
      </c>
      <c r="D4" s="102">
        <v>0</v>
      </c>
      <c r="E4" s="103">
        <f t="shared" ref="E4:E31" si="1">IF(B4=0,0,D4/B4)</f>
        <v>0</v>
      </c>
      <c r="F4" s="103">
        <f t="shared" ref="F4:F41" si="2">IF(C4=0,0,D4/C4)</f>
        <v>0</v>
      </c>
      <c r="G4" s="104">
        <v>208</v>
      </c>
    </row>
    <row r="5" s="86" customFormat="1" ht="20.25" customHeight="1" spans="1:7">
      <c r="A5" s="101" t="s">
        <v>503</v>
      </c>
      <c r="B5" s="102">
        <v>0</v>
      </c>
      <c r="C5" s="102">
        <v>0</v>
      </c>
      <c r="D5" s="102">
        <v>0</v>
      </c>
      <c r="E5" s="103">
        <f t="shared" si="1"/>
        <v>0</v>
      </c>
      <c r="F5" s="103">
        <f t="shared" si="2"/>
        <v>0</v>
      </c>
      <c r="G5" s="104">
        <v>20804</v>
      </c>
    </row>
    <row r="6" s="86" customFormat="1" ht="20.25" customHeight="1" spans="1:7">
      <c r="A6" s="101" t="s">
        <v>1744</v>
      </c>
      <c r="B6" s="102">
        <v>0</v>
      </c>
      <c r="C6" s="102">
        <v>0</v>
      </c>
      <c r="D6" s="102">
        <v>0</v>
      </c>
      <c r="E6" s="103">
        <f t="shared" si="1"/>
        <v>0</v>
      </c>
      <c r="F6" s="103">
        <f t="shared" si="2"/>
        <v>0</v>
      </c>
      <c r="G6" s="104">
        <v>2080451</v>
      </c>
    </row>
    <row r="7" s="86" customFormat="1" ht="20.25" customHeight="1" spans="1:7">
      <c r="A7" s="101" t="s">
        <v>1745</v>
      </c>
      <c r="B7" s="102">
        <v>25</v>
      </c>
      <c r="C7" s="102">
        <v>55</v>
      </c>
      <c r="D7" s="102">
        <v>25</v>
      </c>
      <c r="E7" s="103">
        <f t="shared" si="1"/>
        <v>1</v>
      </c>
      <c r="F7" s="103">
        <f t="shared" si="2"/>
        <v>0.454545454545455</v>
      </c>
      <c r="G7" s="104">
        <v>223</v>
      </c>
    </row>
    <row r="8" s="86" customFormat="1" ht="20.25" customHeight="1" spans="1:7">
      <c r="A8" s="101" t="s">
        <v>1746</v>
      </c>
      <c r="B8" s="102">
        <v>5</v>
      </c>
      <c r="C8" s="102">
        <v>55</v>
      </c>
      <c r="D8" s="102">
        <v>25</v>
      </c>
      <c r="E8" s="103">
        <f t="shared" si="1"/>
        <v>5</v>
      </c>
      <c r="F8" s="103">
        <f t="shared" si="2"/>
        <v>0.454545454545455</v>
      </c>
      <c r="G8" s="105">
        <v>22301</v>
      </c>
    </row>
    <row r="9" s="86" customFormat="1" ht="20.25" customHeight="1" spans="1:7">
      <c r="A9" s="101" t="s">
        <v>1747</v>
      </c>
      <c r="B9" s="102">
        <v>0</v>
      </c>
      <c r="C9" s="102">
        <v>0</v>
      </c>
      <c r="D9" s="102">
        <v>0</v>
      </c>
      <c r="E9" s="103">
        <f t="shared" si="1"/>
        <v>0</v>
      </c>
      <c r="F9" s="103">
        <f t="shared" si="2"/>
        <v>0</v>
      </c>
      <c r="G9" s="104">
        <v>2230101</v>
      </c>
    </row>
    <row r="10" s="86" customFormat="1" ht="20.25" customHeight="1" spans="1:7">
      <c r="A10" s="101" t="s">
        <v>1748</v>
      </c>
      <c r="B10" s="102">
        <v>0</v>
      </c>
      <c r="C10" s="102">
        <v>0</v>
      </c>
      <c r="D10" s="102">
        <v>0</v>
      </c>
      <c r="E10" s="103">
        <f t="shared" si="1"/>
        <v>0</v>
      </c>
      <c r="F10" s="103">
        <f t="shared" si="2"/>
        <v>0</v>
      </c>
      <c r="G10" s="104">
        <v>2230102</v>
      </c>
    </row>
    <row r="11" s="86" customFormat="1" ht="20.25" customHeight="1" spans="1:7">
      <c r="A11" s="101" t="s">
        <v>1749</v>
      </c>
      <c r="B11" s="102">
        <v>0</v>
      </c>
      <c r="C11" s="102">
        <v>0</v>
      </c>
      <c r="D11" s="102">
        <v>0</v>
      </c>
      <c r="E11" s="103">
        <f t="shared" si="1"/>
        <v>0</v>
      </c>
      <c r="F11" s="103">
        <f t="shared" si="2"/>
        <v>0</v>
      </c>
      <c r="G11" s="104">
        <v>2230103</v>
      </c>
    </row>
    <row r="12" s="86" customFormat="1" ht="20.25" customHeight="1" spans="1:7">
      <c r="A12" s="101" t="s">
        <v>1750</v>
      </c>
      <c r="B12" s="102">
        <v>0</v>
      </c>
      <c r="C12" s="102">
        <v>0</v>
      </c>
      <c r="D12" s="102">
        <v>0</v>
      </c>
      <c r="E12" s="103">
        <f t="shared" si="1"/>
        <v>0</v>
      </c>
      <c r="F12" s="103">
        <f t="shared" si="2"/>
        <v>0</v>
      </c>
      <c r="G12" s="104">
        <v>2230104</v>
      </c>
    </row>
    <row r="13" s="86" customFormat="1" ht="20.25" customHeight="1" spans="1:7">
      <c r="A13" s="101" t="s">
        <v>1751</v>
      </c>
      <c r="B13" s="102">
        <v>25</v>
      </c>
      <c r="C13" s="102">
        <v>55</v>
      </c>
      <c r="D13" s="102">
        <v>25</v>
      </c>
      <c r="E13" s="103">
        <f t="shared" si="1"/>
        <v>1</v>
      </c>
      <c r="F13" s="103">
        <f t="shared" si="2"/>
        <v>0.454545454545455</v>
      </c>
      <c r="G13" s="104">
        <v>2230105</v>
      </c>
    </row>
    <row r="14" s="86" customFormat="1" ht="20.25" customHeight="1" spans="1:7">
      <c r="A14" s="101" t="s">
        <v>1752</v>
      </c>
      <c r="B14" s="102">
        <v>0</v>
      </c>
      <c r="C14" s="102">
        <v>0</v>
      </c>
      <c r="D14" s="102">
        <v>0</v>
      </c>
      <c r="E14" s="103">
        <f t="shared" si="1"/>
        <v>0</v>
      </c>
      <c r="F14" s="103">
        <f t="shared" si="2"/>
        <v>0</v>
      </c>
      <c r="G14" s="104">
        <v>2230106</v>
      </c>
    </row>
    <row r="15" s="86" customFormat="1" ht="20.25" customHeight="1" spans="1:7">
      <c r="A15" s="101" t="s">
        <v>1753</v>
      </c>
      <c r="B15" s="102">
        <v>0</v>
      </c>
      <c r="C15" s="102">
        <v>0</v>
      </c>
      <c r="D15" s="102">
        <v>0</v>
      </c>
      <c r="E15" s="103">
        <f t="shared" si="1"/>
        <v>0</v>
      </c>
      <c r="F15" s="103">
        <f t="shared" si="2"/>
        <v>0</v>
      </c>
      <c r="G15" s="104">
        <v>2230107</v>
      </c>
    </row>
    <row r="16" s="86" customFormat="1" ht="20.25" customHeight="1" spans="1:7">
      <c r="A16" s="106" t="s">
        <v>1754</v>
      </c>
      <c r="B16" s="107">
        <v>0</v>
      </c>
      <c r="C16" s="107">
        <v>0</v>
      </c>
      <c r="D16" s="107">
        <v>0</v>
      </c>
      <c r="E16" s="103">
        <f t="shared" si="1"/>
        <v>0</v>
      </c>
      <c r="F16" s="103">
        <f t="shared" si="2"/>
        <v>0</v>
      </c>
      <c r="G16" s="104">
        <v>2230108</v>
      </c>
    </row>
    <row r="17" s="86" customFormat="1" ht="20.25" customHeight="1" spans="1:7">
      <c r="A17" s="101" t="s">
        <v>1755</v>
      </c>
      <c r="B17" s="96">
        <v>0</v>
      </c>
      <c r="C17" s="96">
        <v>0</v>
      </c>
      <c r="D17" s="96">
        <v>0</v>
      </c>
      <c r="E17" s="103">
        <f t="shared" si="1"/>
        <v>0</v>
      </c>
      <c r="F17" s="103">
        <f t="shared" si="2"/>
        <v>0</v>
      </c>
      <c r="G17" s="104">
        <v>2230109</v>
      </c>
    </row>
    <row r="18" s="86" customFormat="1" ht="20.25" customHeight="1" spans="1:7">
      <c r="A18" s="101" t="s">
        <v>1756</v>
      </c>
      <c r="B18" s="96">
        <v>0</v>
      </c>
      <c r="C18" s="96">
        <v>0</v>
      </c>
      <c r="D18" s="96">
        <v>0</v>
      </c>
      <c r="E18" s="103">
        <f t="shared" si="1"/>
        <v>0</v>
      </c>
      <c r="F18" s="103">
        <f t="shared" si="2"/>
        <v>0</v>
      </c>
      <c r="G18" s="104">
        <v>2230199</v>
      </c>
    </row>
    <row r="19" s="86" customFormat="1" ht="20.25" customHeight="1" spans="1:7">
      <c r="A19" s="108" t="s">
        <v>1757</v>
      </c>
      <c r="B19" s="102">
        <v>0</v>
      </c>
      <c r="C19" s="102">
        <v>0</v>
      </c>
      <c r="D19" s="102">
        <v>0</v>
      </c>
      <c r="E19" s="103">
        <f t="shared" si="1"/>
        <v>0</v>
      </c>
      <c r="F19" s="103">
        <f t="shared" si="2"/>
        <v>0</v>
      </c>
      <c r="G19" s="104">
        <v>22302</v>
      </c>
    </row>
    <row r="20" s="86" customFormat="1" ht="20.25" customHeight="1" spans="1:7">
      <c r="A20" s="101" t="s">
        <v>1758</v>
      </c>
      <c r="B20" s="102">
        <v>0</v>
      </c>
      <c r="C20" s="102">
        <v>0</v>
      </c>
      <c r="D20" s="102">
        <v>0</v>
      </c>
      <c r="E20" s="103">
        <f t="shared" si="1"/>
        <v>0</v>
      </c>
      <c r="F20" s="103">
        <f t="shared" si="2"/>
        <v>0</v>
      </c>
      <c r="G20" s="104">
        <v>2230201</v>
      </c>
    </row>
    <row r="21" s="86" customFormat="1" ht="20.25" customHeight="1" spans="1:7">
      <c r="A21" s="106" t="s">
        <v>1759</v>
      </c>
      <c r="B21" s="102">
        <v>0</v>
      </c>
      <c r="C21" s="102">
        <v>0</v>
      </c>
      <c r="D21" s="102">
        <v>0</v>
      </c>
      <c r="E21" s="103">
        <f t="shared" si="1"/>
        <v>0</v>
      </c>
      <c r="F21" s="103">
        <f t="shared" si="2"/>
        <v>0</v>
      </c>
      <c r="G21" s="109">
        <v>2230202</v>
      </c>
    </row>
    <row r="22" s="86" customFormat="1" ht="20.25" customHeight="1" spans="1:7">
      <c r="A22" s="101" t="s">
        <v>1760</v>
      </c>
      <c r="B22" s="102">
        <v>0</v>
      </c>
      <c r="C22" s="102">
        <v>0</v>
      </c>
      <c r="D22" s="102">
        <v>0</v>
      </c>
      <c r="E22" s="103">
        <f t="shared" si="1"/>
        <v>0</v>
      </c>
      <c r="F22" s="103">
        <f t="shared" si="2"/>
        <v>0</v>
      </c>
      <c r="G22" s="104">
        <v>2230203</v>
      </c>
    </row>
    <row r="23" s="86" customFormat="1" ht="20.25" customHeight="1" spans="1:7">
      <c r="A23" s="101" t="s">
        <v>1761</v>
      </c>
      <c r="B23" s="102">
        <v>0</v>
      </c>
      <c r="C23" s="102">
        <v>0</v>
      </c>
      <c r="D23" s="102">
        <v>0</v>
      </c>
      <c r="E23" s="103">
        <f t="shared" si="1"/>
        <v>0</v>
      </c>
      <c r="F23" s="103">
        <f t="shared" si="2"/>
        <v>0</v>
      </c>
      <c r="G23" s="104">
        <v>2230204</v>
      </c>
    </row>
    <row r="24" s="86" customFormat="1" ht="20.25" customHeight="1" spans="1:7">
      <c r="A24" s="101" t="s">
        <v>1762</v>
      </c>
      <c r="B24" s="102">
        <v>0</v>
      </c>
      <c r="C24" s="102">
        <v>0</v>
      </c>
      <c r="D24" s="102">
        <v>0</v>
      </c>
      <c r="E24" s="103">
        <f t="shared" si="1"/>
        <v>0</v>
      </c>
      <c r="F24" s="103">
        <f t="shared" si="2"/>
        <v>0</v>
      </c>
      <c r="G24" s="104">
        <v>2230205</v>
      </c>
    </row>
    <row r="25" s="86" customFormat="1" ht="20.25" customHeight="1" spans="1:7">
      <c r="A25" s="101" t="s">
        <v>1763</v>
      </c>
      <c r="B25" s="102">
        <v>0</v>
      </c>
      <c r="C25" s="102">
        <v>0</v>
      </c>
      <c r="D25" s="102">
        <v>0</v>
      </c>
      <c r="E25" s="103">
        <f t="shared" si="1"/>
        <v>0</v>
      </c>
      <c r="F25" s="103">
        <f t="shared" si="2"/>
        <v>0</v>
      </c>
      <c r="G25" s="104">
        <v>2230206</v>
      </c>
    </row>
    <row r="26" s="86" customFormat="1" ht="20.25" customHeight="1" spans="1:7">
      <c r="A26" s="101" t="s">
        <v>1764</v>
      </c>
      <c r="B26" s="102">
        <v>0</v>
      </c>
      <c r="C26" s="102">
        <v>0</v>
      </c>
      <c r="D26" s="102">
        <v>0</v>
      </c>
      <c r="E26" s="103">
        <f t="shared" si="1"/>
        <v>0</v>
      </c>
      <c r="F26" s="103">
        <f t="shared" si="2"/>
        <v>0</v>
      </c>
      <c r="G26" s="104">
        <v>2230208</v>
      </c>
    </row>
    <row r="27" s="86" customFormat="1" ht="20.25" customHeight="1" spans="1:7">
      <c r="A27" s="101" t="s">
        <v>1765</v>
      </c>
      <c r="B27" s="102">
        <v>0</v>
      </c>
      <c r="C27" s="102">
        <v>0</v>
      </c>
      <c r="D27" s="102">
        <v>0</v>
      </c>
      <c r="E27" s="103">
        <f t="shared" si="1"/>
        <v>0</v>
      </c>
      <c r="F27" s="103">
        <f t="shared" si="2"/>
        <v>0</v>
      </c>
      <c r="G27" s="104">
        <v>2230299</v>
      </c>
    </row>
    <row r="28" s="86" customFormat="1" ht="20.25" customHeight="1" spans="1:7">
      <c r="A28" s="101" t="s">
        <v>1766</v>
      </c>
      <c r="B28" s="102">
        <v>0</v>
      </c>
      <c r="C28" s="102">
        <v>0</v>
      </c>
      <c r="D28" s="102">
        <v>0</v>
      </c>
      <c r="E28" s="103">
        <f t="shared" si="1"/>
        <v>0</v>
      </c>
      <c r="F28" s="103">
        <f t="shared" si="2"/>
        <v>0</v>
      </c>
      <c r="G28" s="104">
        <v>22303</v>
      </c>
    </row>
    <row r="29" s="86" customFormat="1" ht="20.25" customHeight="1" spans="1:7">
      <c r="A29" s="101" t="s">
        <v>1767</v>
      </c>
      <c r="B29" s="102">
        <v>0</v>
      </c>
      <c r="C29" s="102">
        <v>0</v>
      </c>
      <c r="D29" s="102">
        <v>0</v>
      </c>
      <c r="E29" s="103">
        <f t="shared" si="1"/>
        <v>0</v>
      </c>
      <c r="F29" s="103">
        <f t="shared" si="2"/>
        <v>0</v>
      </c>
      <c r="G29" s="104">
        <v>2230301</v>
      </c>
    </row>
    <row r="30" s="86" customFormat="1" ht="20.25" customHeight="1" spans="1:7">
      <c r="A30" s="101" t="s">
        <v>1768</v>
      </c>
      <c r="B30" s="102">
        <v>0</v>
      </c>
      <c r="C30" s="102">
        <v>0</v>
      </c>
      <c r="D30" s="102">
        <v>0</v>
      </c>
      <c r="E30" s="103">
        <f t="shared" si="1"/>
        <v>0</v>
      </c>
      <c r="F30" s="103">
        <f t="shared" si="2"/>
        <v>0</v>
      </c>
      <c r="G30" s="104">
        <v>22399</v>
      </c>
    </row>
    <row r="31" s="86" customFormat="1" ht="20.25" customHeight="1" spans="1:7">
      <c r="A31" s="101" t="s">
        <v>1769</v>
      </c>
      <c r="B31" s="102">
        <v>0</v>
      </c>
      <c r="C31" s="102">
        <v>0</v>
      </c>
      <c r="D31" s="102">
        <v>0</v>
      </c>
      <c r="E31" s="103">
        <f t="shared" si="1"/>
        <v>0</v>
      </c>
      <c r="F31" s="103">
        <f t="shared" si="2"/>
        <v>0</v>
      </c>
      <c r="G31" s="104">
        <v>2239999</v>
      </c>
    </row>
    <row r="32" s="86" customFormat="1" ht="20.25" customHeight="1" spans="1:7">
      <c r="A32" s="110" t="str">
        <f>""</f>
        <v/>
      </c>
      <c r="B32" s="102">
        <v>0</v>
      </c>
      <c r="C32" s="102">
        <v>0</v>
      </c>
      <c r="D32" s="102">
        <v>0</v>
      </c>
      <c r="E32" s="103">
        <v>0</v>
      </c>
      <c r="F32" s="103">
        <v>0</v>
      </c>
      <c r="G32" s="111"/>
    </row>
    <row r="33" s="86" customFormat="1" ht="20.25" customHeight="1" spans="1:7">
      <c r="A33" s="110" t="s">
        <v>1745</v>
      </c>
      <c r="B33" s="112">
        <v>25</v>
      </c>
      <c r="C33" s="112">
        <v>55</v>
      </c>
      <c r="D33" s="112">
        <v>25</v>
      </c>
      <c r="E33" s="103">
        <v>0</v>
      </c>
      <c r="F33" s="103">
        <f t="shared" si="2"/>
        <v>0.454545454545455</v>
      </c>
      <c r="G33" s="111"/>
    </row>
    <row r="34" s="86" customFormat="1" ht="20.25" customHeight="1" spans="1:7">
      <c r="A34" s="110" t="s">
        <v>1770</v>
      </c>
      <c r="B34" s="102">
        <v>0</v>
      </c>
      <c r="C34" s="102">
        <v>0</v>
      </c>
      <c r="D34" s="102">
        <v>0</v>
      </c>
      <c r="E34" s="103">
        <v>0</v>
      </c>
      <c r="F34" s="103">
        <f t="shared" si="2"/>
        <v>0</v>
      </c>
      <c r="G34" s="104">
        <v>2300501</v>
      </c>
    </row>
    <row r="35" s="86" customFormat="1" ht="20.25" customHeight="1" spans="1:7">
      <c r="A35" s="110" t="s">
        <v>1771</v>
      </c>
      <c r="B35" s="102">
        <v>0</v>
      </c>
      <c r="C35" s="102">
        <v>0</v>
      </c>
      <c r="D35" s="102">
        <v>0</v>
      </c>
      <c r="E35" s="103">
        <v>0</v>
      </c>
      <c r="F35" s="103">
        <f t="shared" si="2"/>
        <v>0</v>
      </c>
      <c r="G35" s="104">
        <v>2300604</v>
      </c>
    </row>
    <row r="36" s="86" customFormat="1" ht="20.25" customHeight="1" spans="1:7">
      <c r="A36" s="110" t="s">
        <v>1772</v>
      </c>
      <c r="B36" s="102">
        <v>0</v>
      </c>
      <c r="C36" s="102">
        <v>0</v>
      </c>
      <c r="D36" s="102">
        <v>0</v>
      </c>
      <c r="E36" s="103">
        <v>0</v>
      </c>
      <c r="F36" s="103">
        <f t="shared" si="2"/>
        <v>0</v>
      </c>
      <c r="G36" s="104">
        <v>2300803</v>
      </c>
    </row>
    <row r="37" s="86" customFormat="1" ht="20.25" customHeight="1" spans="1:7">
      <c r="A37" s="110" t="s">
        <v>1773</v>
      </c>
      <c r="B37" s="102">
        <v>0</v>
      </c>
      <c r="C37" s="102">
        <v>0</v>
      </c>
      <c r="D37" s="102">
        <v>0</v>
      </c>
      <c r="E37" s="103">
        <v>0</v>
      </c>
      <c r="F37" s="103">
        <f t="shared" si="2"/>
        <v>0</v>
      </c>
      <c r="G37" s="111"/>
    </row>
    <row r="38" s="86" customFormat="1" ht="20.25" customHeight="1" spans="1:7">
      <c r="A38" s="110" t="s">
        <v>1774</v>
      </c>
      <c r="B38" s="102">
        <v>0</v>
      </c>
      <c r="C38" s="102">
        <v>0</v>
      </c>
      <c r="D38" s="102">
        <v>0</v>
      </c>
      <c r="E38" s="103">
        <v>0</v>
      </c>
      <c r="F38" s="103">
        <f t="shared" si="2"/>
        <v>0</v>
      </c>
      <c r="G38" s="111"/>
    </row>
    <row r="39" s="86" customFormat="1" ht="20.25" customHeight="1" spans="1:7">
      <c r="A39" s="110" t="s">
        <v>1775</v>
      </c>
      <c r="B39" s="102">
        <v>0</v>
      </c>
      <c r="C39" s="102">
        <v>0</v>
      </c>
      <c r="D39" s="102">
        <v>0</v>
      </c>
      <c r="E39" s="103">
        <v>0</v>
      </c>
      <c r="F39" s="103">
        <f t="shared" si="2"/>
        <v>0</v>
      </c>
      <c r="G39" s="104">
        <v>2300918</v>
      </c>
    </row>
    <row r="40" s="86" customFormat="1" ht="20.25" customHeight="1" spans="1:7">
      <c r="A40" s="110" t="str">
        <f>""</f>
        <v/>
      </c>
      <c r="B40" s="102">
        <v>0</v>
      </c>
      <c r="C40" s="102">
        <v>0</v>
      </c>
      <c r="D40" s="102">
        <v>0</v>
      </c>
      <c r="E40" s="103">
        <v>0</v>
      </c>
      <c r="F40" s="103">
        <v>0</v>
      </c>
      <c r="G40" s="111"/>
    </row>
    <row r="41" s="86" customFormat="1" ht="20.25" customHeight="1" spans="1:7">
      <c r="A41" s="113" t="s">
        <v>205</v>
      </c>
      <c r="B41" s="112">
        <v>25</v>
      </c>
      <c r="C41" s="112">
        <v>55</v>
      </c>
      <c r="D41" s="112">
        <v>25</v>
      </c>
      <c r="E41" s="103">
        <v>0</v>
      </c>
      <c r="F41" s="103">
        <f t="shared" si="2"/>
        <v>0.454545454545455</v>
      </c>
      <c r="G41" s="111"/>
    </row>
  </sheetData>
  <sheetProtection insertRows="0" insertColumns="0" deleteColumns="0" deleteRows="0" autoFilter="0"/>
  <mergeCells count="1">
    <mergeCell ref="A1:F1"/>
  </mergeCell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63"/>
  <sheetViews>
    <sheetView workbookViewId="0">
      <selection activeCell="F2" sqref="A$1:F$1048576"/>
    </sheetView>
  </sheetViews>
  <sheetFormatPr defaultColWidth="7.85185185185185" defaultRowHeight="14.25" customHeight="1" outlineLevelCol="6"/>
  <cols>
    <col min="1" max="1" width="45.1388888888889" style="87" customWidth="1"/>
    <col min="2" max="4" width="15.5740740740741" style="87" customWidth="1"/>
    <col min="5" max="5" width="18.1388888888889" style="87" customWidth="1"/>
    <col min="6" max="6" width="15.5740740740741" style="87" customWidth="1"/>
    <col min="7" max="7" width="15.5740740740741" style="97" hidden="1" customWidth="1"/>
  </cols>
  <sheetData>
    <row r="1" s="86" customFormat="1" ht="45" customHeight="1" spans="1:7">
      <c r="A1" s="98" t="s">
        <v>1776</v>
      </c>
      <c r="B1" s="98"/>
      <c r="C1" s="98"/>
      <c r="D1" s="98"/>
      <c r="E1" s="98"/>
      <c r="F1" s="98"/>
      <c r="G1" s="98"/>
    </row>
    <row r="2" s="86" customFormat="1" ht="20.25" customHeight="1" spans="1:7">
      <c r="A2" s="114" t="str">
        <f>""</f>
        <v/>
      </c>
      <c r="B2" s="99" t="str">
        <f>""</f>
        <v/>
      </c>
      <c r="C2" s="99" t="str">
        <f t="shared" ref="C2:F62" si="0">""</f>
        <v/>
      </c>
      <c r="D2" s="99" t="str">
        <f t="shared" si="0"/>
        <v/>
      </c>
      <c r="E2" s="114" t="str">
        <f t="shared" si="0"/>
        <v/>
      </c>
      <c r="F2" s="90" t="s">
        <v>104</v>
      </c>
      <c r="G2" s="90"/>
    </row>
    <row r="3" s="86" customFormat="1" ht="30" customHeight="1" spans="1:7">
      <c r="A3" s="91" t="s">
        <v>105</v>
      </c>
      <c r="B3" s="92" t="s">
        <v>106</v>
      </c>
      <c r="C3" s="92" t="s">
        <v>107</v>
      </c>
      <c r="D3" s="92" t="s">
        <v>108</v>
      </c>
      <c r="E3" s="92" t="s">
        <v>109</v>
      </c>
      <c r="F3" s="92" t="s">
        <v>110</v>
      </c>
      <c r="G3" s="100" t="s">
        <v>111</v>
      </c>
    </row>
    <row r="4" s="86" customFormat="1" ht="20.25" customHeight="1" spans="1:7">
      <c r="A4" s="110" t="s">
        <v>129</v>
      </c>
      <c r="B4" s="102">
        <v>0</v>
      </c>
      <c r="C4" s="102">
        <v>0</v>
      </c>
      <c r="D4" s="102">
        <v>0</v>
      </c>
      <c r="E4" s="103">
        <f t="shared" ref="E4:E63" si="1">IF(B4=0,0,D4/B4)</f>
        <v>0</v>
      </c>
      <c r="F4" s="103">
        <f t="shared" ref="F4:F63" si="2">IF(C4=0,0,D4/C4)</f>
        <v>0</v>
      </c>
      <c r="G4" s="104">
        <v>103</v>
      </c>
    </row>
    <row r="5" s="86" customFormat="1" ht="20.25" customHeight="1" spans="1:7">
      <c r="A5" s="110" t="s">
        <v>133</v>
      </c>
      <c r="B5" s="102">
        <v>0</v>
      </c>
      <c r="C5" s="102">
        <v>0</v>
      </c>
      <c r="D5" s="102">
        <v>0</v>
      </c>
      <c r="E5" s="103">
        <f t="shared" si="1"/>
        <v>0</v>
      </c>
      <c r="F5" s="103">
        <f t="shared" si="2"/>
        <v>0</v>
      </c>
      <c r="G5" s="104">
        <v>10306</v>
      </c>
    </row>
    <row r="6" s="86" customFormat="1" ht="20.25" customHeight="1" spans="1:7">
      <c r="A6" s="110" t="s">
        <v>1687</v>
      </c>
      <c r="B6" s="102">
        <v>0</v>
      </c>
      <c r="C6" s="102">
        <v>0</v>
      </c>
      <c r="D6" s="102">
        <v>0</v>
      </c>
      <c r="E6" s="103">
        <f t="shared" si="1"/>
        <v>0</v>
      </c>
      <c r="F6" s="103">
        <f t="shared" si="2"/>
        <v>0</v>
      </c>
      <c r="G6" s="104">
        <v>1030601</v>
      </c>
    </row>
    <row r="7" s="86" customFormat="1" ht="20.25" customHeight="1" spans="1:7">
      <c r="A7" s="110" t="s">
        <v>1688</v>
      </c>
      <c r="B7" s="102">
        <v>0</v>
      </c>
      <c r="C7" s="102">
        <v>0</v>
      </c>
      <c r="D7" s="102">
        <v>0</v>
      </c>
      <c r="E7" s="103">
        <f t="shared" si="1"/>
        <v>0</v>
      </c>
      <c r="F7" s="103">
        <f t="shared" si="2"/>
        <v>0</v>
      </c>
      <c r="G7" s="104">
        <v>103060103</v>
      </c>
    </row>
    <row r="8" s="86" customFormat="1" ht="20.25" customHeight="1" spans="1:7">
      <c r="A8" s="110" t="s">
        <v>1689</v>
      </c>
      <c r="B8" s="102">
        <v>0</v>
      </c>
      <c r="C8" s="102">
        <v>0</v>
      </c>
      <c r="D8" s="102">
        <v>0</v>
      </c>
      <c r="E8" s="103">
        <f t="shared" si="1"/>
        <v>0</v>
      </c>
      <c r="F8" s="103">
        <f t="shared" si="2"/>
        <v>0</v>
      </c>
      <c r="G8" s="104">
        <v>103060104</v>
      </c>
    </row>
    <row r="9" s="86" customFormat="1" ht="20.25" customHeight="1" spans="1:7">
      <c r="A9" s="115" t="s">
        <v>1690</v>
      </c>
      <c r="B9" s="102">
        <v>0</v>
      </c>
      <c r="C9" s="102">
        <v>0</v>
      </c>
      <c r="D9" s="102">
        <v>0</v>
      </c>
      <c r="E9" s="103">
        <f t="shared" si="1"/>
        <v>0</v>
      </c>
      <c r="F9" s="103">
        <f t="shared" si="2"/>
        <v>0</v>
      </c>
      <c r="G9" s="104">
        <v>103060105</v>
      </c>
    </row>
    <row r="10" s="86" customFormat="1" ht="20.25" customHeight="1" spans="1:7">
      <c r="A10" s="115" t="s">
        <v>1691</v>
      </c>
      <c r="B10" s="102">
        <v>0</v>
      </c>
      <c r="C10" s="102">
        <v>0</v>
      </c>
      <c r="D10" s="102">
        <v>0</v>
      </c>
      <c r="E10" s="103">
        <f t="shared" si="1"/>
        <v>0</v>
      </c>
      <c r="F10" s="103">
        <f t="shared" si="2"/>
        <v>0</v>
      </c>
      <c r="G10" s="104">
        <v>103060106</v>
      </c>
    </row>
    <row r="11" s="86" customFormat="1" ht="20.25" customHeight="1" spans="1:7">
      <c r="A11" s="115" t="s">
        <v>1692</v>
      </c>
      <c r="B11" s="102">
        <v>0</v>
      </c>
      <c r="C11" s="102">
        <v>0</v>
      </c>
      <c r="D11" s="102">
        <v>0</v>
      </c>
      <c r="E11" s="103">
        <f t="shared" si="1"/>
        <v>0</v>
      </c>
      <c r="F11" s="103">
        <f t="shared" si="2"/>
        <v>0</v>
      </c>
      <c r="G11" s="104">
        <v>103060107</v>
      </c>
    </row>
    <row r="12" s="86" customFormat="1" ht="20.25" customHeight="1" spans="1:7">
      <c r="A12" s="115" t="s">
        <v>1693</v>
      </c>
      <c r="B12" s="102">
        <v>0</v>
      </c>
      <c r="C12" s="102">
        <v>0</v>
      </c>
      <c r="D12" s="102">
        <v>0</v>
      </c>
      <c r="E12" s="103">
        <f t="shared" si="1"/>
        <v>0</v>
      </c>
      <c r="F12" s="103">
        <f t="shared" si="2"/>
        <v>0</v>
      </c>
      <c r="G12" s="104">
        <v>103060108</v>
      </c>
    </row>
    <row r="13" s="86" customFormat="1" ht="20.25" customHeight="1" spans="1:7">
      <c r="A13" s="115" t="s">
        <v>1694</v>
      </c>
      <c r="B13" s="102">
        <v>0</v>
      </c>
      <c r="C13" s="102">
        <v>0</v>
      </c>
      <c r="D13" s="102">
        <v>0</v>
      </c>
      <c r="E13" s="103">
        <f t="shared" si="1"/>
        <v>0</v>
      </c>
      <c r="F13" s="103">
        <f t="shared" si="2"/>
        <v>0</v>
      </c>
      <c r="G13" s="104">
        <v>103060109</v>
      </c>
    </row>
    <row r="14" s="86" customFormat="1" ht="20.25" customHeight="1" spans="1:7">
      <c r="A14" s="115" t="s">
        <v>1695</v>
      </c>
      <c r="B14" s="102">
        <v>0</v>
      </c>
      <c r="C14" s="102">
        <v>0</v>
      </c>
      <c r="D14" s="102">
        <v>0</v>
      </c>
      <c r="E14" s="103">
        <f t="shared" si="1"/>
        <v>0</v>
      </c>
      <c r="F14" s="103">
        <f t="shared" si="2"/>
        <v>0</v>
      </c>
      <c r="G14" s="104">
        <v>103060112</v>
      </c>
    </row>
    <row r="15" s="86" customFormat="1" ht="20.25" customHeight="1" spans="1:7">
      <c r="A15" s="115" t="s">
        <v>1696</v>
      </c>
      <c r="B15" s="102">
        <v>0</v>
      </c>
      <c r="C15" s="102">
        <v>0</v>
      </c>
      <c r="D15" s="102">
        <v>0</v>
      </c>
      <c r="E15" s="103">
        <f t="shared" si="1"/>
        <v>0</v>
      </c>
      <c r="F15" s="103">
        <f t="shared" si="2"/>
        <v>0</v>
      </c>
      <c r="G15" s="104">
        <v>103060113</v>
      </c>
    </row>
    <row r="16" s="86" customFormat="1" ht="20.25" customHeight="1" spans="1:7">
      <c r="A16" s="115" t="s">
        <v>1697</v>
      </c>
      <c r="B16" s="102">
        <v>0</v>
      </c>
      <c r="C16" s="102">
        <v>0</v>
      </c>
      <c r="D16" s="102">
        <v>0</v>
      </c>
      <c r="E16" s="103">
        <f t="shared" si="1"/>
        <v>0</v>
      </c>
      <c r="F16" s="103">
        <f t="shared" si="2"/>
        <v>0</v>
      </c>
      <c r="G16" s="104">
        <v>103060114</v>
      </c>
    </row>
    <row r="17" s="86" customFormat="1" ht="20.25" customHeight="1" spans="1:7">
      <c r="A17" s="115" t="s">
        <v>1698</v>
      </c>
      <c r="B17" s="102">
        <v>0</v>
      </c>
      <c r="C17" s="102">
        <v>0</v>
      </c>
      <c r="D17" s="102">
        <v>0</v>
      </c>
      <c r="E17" s="103">
        <f t="shared" si="1"/>
        <v>0</v>
      </c>
      <c r="F17" s="103">
        <f t="shared" si="2"/>
        <v>0</v>
      </c>
      <c r="G17" s="104">
        <v>103060115</v>
      </c>
    </row>
    <row r="18" s="86" customFormat="1" ht="20.25" customHeight="1" spans="1:7">
      <c r="A18" s="115" t="s">
        <v>1699</v>
      </c>
      <c r="B18" s="102">
        <v>0</v>
      </c>
      <c r="C18" s="102">
        <v>0</v>
      </c>
      <c r="D18" s="102">
        <v>0</v>
      </c>
      <c r="E18" s="103">
        <f t="shared" si="1"/>
        <v>0</v>
      </c>
      <c r="F18" s="103">
        <f t="shared" si="2"/>
        <v>0</v>
      </c>
      <c r="G18" s="104">
        <v>103060116</v>
      </c>
    </row>
    <row r="19" s="86" customFormat="1" ht="20.25" customHeight="1" spans="1:7">
      <c r="A19" s="115" t="s">
        <v>1700</v>
      </c>
      <c r="B19" s="102">
        <v>0</v>
      </c>
      <c r="C19" s="102">
        <v>0</v>
      </c>
      <c r="D19" s="102">
        <v>0</v>
      </c>
      <c r="E19" s="103">
        <f t="shared" si="1"/>
        <v>0</v>
      </c>
      <c r="F19" s="103">
        <f t="shared" si="2"/>
        <v>0</v>
      </c>
      <c r="G19" s="104">
        <v>103060117</v>
      </c>
    </row>
    <row r="20" s="86" customFormat="1" ht="20.25" customHeight="1" spans="1:7">
      <c r="A20" s="115" t="s">
        <v>1701</v>
      </c>
      <c r="B20" s="102">
        <v>0</v>
      </c>
      <c r="C20" s="102">
        <v>0</v>
      </c>
      <c r="D20" s="102">
        <v>0</v>
      </c>
      <c r="E20" s="103">
        <f t="shared" si="1"/>
        <v>0</v>
      </c>
      <c r="F20" s="103">
        <f t="shared" si="2"/>
        <v>0</v>
      </c>
      <c r="G20" s="104">
        <v>103060118</v>
      </c>
    </row>
    <row r="21" s="86" customFormat="1" ht="20.25" customHeight="1" spans="1:7">
      <c r="A21" s="115" t="s">
        <v>1702</v>
      </c>
      <c r="B21" s="102">
        <v>0</v>
      </c>
      <c r="C21" s="102">
        <v>0</v>
      </c>
      <c r="D21" s="102">
        <v>0</v>
      </c>
      <c r="E21" s="103">
        <f t="shared" si="1"/>
        <v>0</v>
      </c>
      <c r="F21" s="103">
        <f t="shared" si="2"/>
        <v>0</v>
      </c>
      <c r="G21" s="104">
        <v>103060119</v>
      </c>
    </row>
    <row r="22" s="86" customFormat="1" ht="20.25" customHeight="1" spans="1:7">
      <c r="A22" s="115" t="s">
        <v>1703</v>
      </c>
      <c r="B22" s="102">
        <v>0</v>
      </c>
      <c r="C22" s="102">
        <v>0</v>
      </c>
      <c r="D22" s="102">
        <v>0</v>
      </c>
      <c r="E22" s="103">
        <f t="shared" si="1"/>
        <v>0</v>
      </c>
      <c r="F22" s="103">
        <f t="shared" si="2"/>
        <v>0</v>
      </c>
      <c r="G22" s="104">
        <v>103060120</v>
      </c>
    </row>
    <row r="23" s="86" customFormat="1" ht="20.25" customHeight="1" spans="1:7">
      <c r="A23" s="115" t="s">
        <v>1704</v>
      </c>
      <c r="B23" s="102">
        <v>0</v>
      </c>
      <c r="C23" s="102">
        <v>0</v>
      </c>
      <c r="D23" s="102">
        <v>0</v>
      </c>
      <c r="E23" s="103">
        <f t="shared" si="1"/>
        <v>0</v>
      </c>
      <c r="F23" s="103">
        <f t="shared" si="2"/>
        <v>0</v>
      </c>
      <c r="G23" s="104">
        <v>103060121</v>
      </c>
    </row>
    <row r="24" s="86" customFormat="1" ht="20.25" customHeight="1" spans="1:7">
      <c r="A24" s="115" t="s">
        <v>1705</v>
      </c>
      <c r="B24" s="102">
        <v>0</v>
      </c>
      <c r="C24" s="102">
        <v>0</v>
      </c>
      <c r="D24" s="102">
        <v>0</v>
      </c>
      <c r="E24" s="103">
        <f t="shared" si="1"/>
        <v>0</v>
      </c>
      <c r="F24" s="103">
        <f t="shared" si="2"/>
        <v>0</v>
      </c>
      <c r="G24" s="104">
        <v>103060122</v>
      </c>
    </row>
    <row r="25" s="86" customFormat="1" ht="20.25" customHeight="1" spans="1:7">
      <c r="A25" s="115" t="s">
        <v>1706</v>
      </c>
      <c r="B25" s="102">
        <v>0</v>
      </c>
      <c r="C25" s="102">
        <v>0</v>
      </c>
      <c r="D25" s="102">
        <v>0</v>
      </c>
      <c r="E25" s="103">
        <f t="shared" si="1"/>
        <v>0</v>
      </c>
      <c r="F25" s="103">
        <f t="shared" si="2"/>
        <v>0</v>
      </c>
      <c r="G25" s="104">
        <v>103060123</v>
      </c>
    </row>
    <row r="26" s="86" customFormat="1" ht="20.25" customHeight="1" spans="1:7">
      <c r="A26" s="115" t="s">
        <v>1707</v>
      </c>
      <c r="B26" s="102">
        <v>0</v>
      </c>
      <c r="C26" s="102">
        <v>0</v>
      </c>
      <c r="D26" s="102">
        <v>0</v>
      </c>
      <c r="E26" s="103">
        <f t="shared" si="1"/>
        <v>0</v>
      </c>
      <c r="F26" s="103">
        <f t="shared" si="2"/>
        <v>0</v>
      </c>
      <c r="G26" s="104">
        <v>103060124</v>
      </c>
    </row>
    <row r="27" s="86" customFormat="1" ht="20.25" customHeight="1" spans="1:7">
      <c r="A27" s="115" t="s">
        <v>1708</v>
      </c>
      <c r="B27" s="102">
        <v>0</v>
      </c>
      <c r="C27" s="102">
        <v>0</v>
      </c>
      <c r="D27" s="102">
        <v>0</v>
      </c>
      <c r="E27" s="103">
        <f t="shared" si="1"/>
        <v>0</v>
      </c>
      <c r="F27" s="103">
        <f t="shared" si="2"/>
        <v>0</v>
      </c>
      <c r="G27" s="104">
        <v>103060125</v>
      </c>
    </row>
    <row r="28" s="86" customFormat="1" ht="20.25" customHeight="1" spans="1:7">
      <c r="A28" s="115" t="s">
        <v>1709</v>
      </c>
      <c r="B28" s="102">
        <v>0</v>
      </c>
      <c r="C28" s="102">
        <v>0</v>
      </c>
      <c r="D28" s="102">
        <v>0</v>
      </c>
      <c r="E28" s="103">
        <f t="shared" si="1"/>
        <v>0</v>
      </c>
      <c r="F28" s="103">
        <f t="shared" si="2"/>
        <v>0</v>
      </c>
      <c r="G28" s="104">
        <v>103060126</v>
      </c>
    </row>
    <row r="29" s="86" customFormat="1" ht="20.25" customHeight="1" spans="1:7">
      <c r="A29" s="115" t="s">
        <v>1710</v>
      </c>
      <c r="B29" s="102">
        <v>0</v>
      </c>
      <c r="C29" s="102">
        <v>0</v>
      </c>
      <c r="D29" s="102">
        <v>0</v>
      </c>
      <c r="E29" s="103">
        <f t="shared" si="1"/>
        <v>0</v>
      </c>
      <c r="F29" s="103">
        <f t="shared" si="2"/>
        <v>0</v>
      </c>
      <c r="G29" s="104">
        <v>103060127</v>
      </c>
    </row>
    <row r="30" s="86" customFormat="1" ht="20.25" customHeight="1" spans="1:7">
      <c r="A30" s="115" t="s">
        <v>1711</v>
      </c>
      <c r="B30" s="102">
        <v>0</v>
      </c>
      <c r="C30" s="102">
        <v>0</v>
      </c>
      <c r="D30" s="102">
        <v>0</v>
      </c>
      <c r="E30" s="103">
        <f t="shared" si="1"/>
        <v>0</v>
      </c>
      <c r="F30" s="103">
        <f t="shared" si="2"/>
        <v>0</v>
      </c>
      <c r="G30" s="104">
        <v>103060128</v>
      </c>
    </row>
    <row r="31" s="86" customFormat="1" ht="20.25" customHeight="1" spans="1:7">
      <c r="A31" s="115" t="s">
        <v>1712</v>
      </c>
      <c r="B31" s="102">
        <v>0</v>
      </c>
      <c r="C31" s="102">
        <v>0</v>
      </c>
      <c r="D31" s="102">
        <v>0</v>
      </c>
      <c r="E31" s="103">
        <f t="shared" si="1"/>
        <v>0</v>
      </c>
      <c r="F31" s="103">
        <f t="shared" si="2"/>
        <v>0</v>
      </c>
      <c r="G31" s="104">
        <v>103060129</v>
      </c>
    </row>
    <row r="32" s="86" customFormat="1" ht="20.25" customHeight="1" spans="1:7">
      <c r="A32" s="115" t="s">
        <v>1713</v>
      </c>
      <c r="B32" s="102">
        <v>0</v>
      </c>
      <c r="C32" s="102">
        <v>0</v>
      </c>
      <c r="D32" s="102">
        <v>0</v>
      </c>
      <c r="E32" s="103">
        <f t="shared" si="1"/>
        <v>0</v>
      </c>
      <c r="F32" s="103">
        <f t="shared" si="2"/>
        <v>0</v>
      </c>
      <c r="G32" s="104">
        <v>103060130</v>
      </c>
    </row>
    <row r="33" s="86" customFormat="1" ht="20.25" customHeight="1" spans="1:7">
      <c r="A33" s="115" t="s">
        <v>1714</v>
      </c>
      <c r="B33" s="102">
        <v>0</v>
      </c>
      <c r="C33" s="102">
        <v>0</v>
      </c>
      <c r="D33" s="102">
        <v>0</v>
      </c>
      <c r="E33" s="103">
        <f t="shared" si="1"/>
        <v>0</v>
      </c>
      <c r="F33" s="103">
        <f t="shared" si="2"/>
        <v>0</v>
      </c>
      <c r="G33" s="104">
        <v>103060131</v>
      </c>
    </row>
    <row r="34" s="86" customFormat="1" ht="20.25" customHeight="1" spans="1:7">
      <c r="A34" s="115" t="s">
        <v>1715</v>
      </c>
      <c r="B34" s="102">
        <v>0</v>
      </c>
      <c r="C34" s="102">
        <v>0</v>
      </c>
      <c r="D34" s="102">
        <v>0</v>
      </c>
      <c r="E34" s="103">
        <f t="shared" si="1"/>
        <v>0</v>
      </c>
      <c r="F34" s="103">
        <f t="shared" si="2"/>
        <v>0</v>
      </c>
      <c r="G34" s="104">
        <v>103060132</v>
      </c>
    </row>
    <row r="35" s="86" customFormat="1" ht="20.25" customHeight="1" spans="1:7">
      <c r="A35" s="115" t="s">
        <v>1716</v>
      </c>
      <c r="B35" s="102">
        <v>0</v>
      </c>
      <c r="C35" s="102">
        <v>0</v>
      </c>
      <c r="D35" s="102">
        <v>0</v>
      </c>
      <c r="E35" s="103">
        <f t="shared" si="1"/>
        <v>0</v>
      </c>
      <c r="F35" s="103">
        <f t="shared" si="2"/>
        <v>0</v>
      </c>
      <c r="G35" s="104">
        <v>103060133</v>
      </c>
    </row>
    <row r="36" s="86" customFormat="1" ht="20.25" customHeight="1" spans="1:7">
      <c r="A36" s="115" t="s">
        <v>1717</v>
      </c>
      <c r="B36" s="102">
        <v>0</v>
      </c>
      <c r="C36" s="102">
        <v>0</v>
      </c>
      <c r="D36" s="102">
        <v>0</v>
      </c>
      <c r="E36" s="103">
        <f t="shared" si="1"/>
        <v>0</v>
      </c>
      <c r="F36" s="103">
        <f t="shared" si="2"/>
        <v>0</v>
      </c>
      <c r="G36" s="104">
        <v>103060134</v>
      </c>
    </row>
    <row r="37" s="86" customFormat="1" ht="20.25" customHeight="1" spans="1:7">
      <c r="A37" s="115" t="s">
        <v>1718</v>
      </c>
      <c r="B37" s="102">
        <v>0</v>
      </c>
      <c r="C37" s="102">
        <v>0</v>
      </c>
      <c r="D37" s="102">
        <v>0</v>
      </c>
      <c r="E37" s="103">
        <f t="shared" si="1"/>
        <v>0</v>
      </c>
      <c r="F37" s="103">
        <f t="shared" si="2"/>
        <v>0</v>
      </c>
      <c r="G37" s="104">
        <v>103060198</v>
      </c>
    </row>
    <row r="38" s="86" customFormat="1" ht="20.25" customHeight="1" spans="1:7">
      <c r="A38" s="115" t="s">
        <v>1719</v>
      </c>
      <c r="B38" s="102">
        <v>0</v>
      </c>
      <c r="C38" s="102">
        <v>0</v>
      </c>
      <c r="D38" s="102">
        <v>0</v>
      </c>
      <c r="E38" s="103">
        <f t="shared" si="1"/>
        <v>0</v>
      </c>
      <c r="F38" s="103">
        <f t="shared" si="2"/>
        <v>0</v>
      </c>
      <c r="G38" s="104">
        <v>1030602</v>
      </c>
    </row>
    <row r="39" s="86" customFormat="1" ht="20.25" customHeight="1" spans="1:7">
      <c r="A39" s="115" t="s">
        <v>1720</v>
      </c>
      <c r="B39" s="102">
        <v>0</v>
      </c>
      <c r="C39" s="102">
        <v>0</v>
      </c>
      <c r="D39" s="102">
        <v>0</v>
      </c>
      <c r="E39" s="103">
        <f t="shared" si="1"/>
        <v>0</v>
      </c>
      <c r="F39" s="103">
        <f t="shared" si="2"/>
        <v>0</v>
      </c>
      <c r="G39" s="104">
        <v>103060202</v>
      </c>
    </row>
    <row r="40" s="86" customFormat="1" ht="20.25" customHeight="1" spans="1:7">
      <c r="A40" s="115" t="s">
        <v>1721</v>
      </c>
      <c r="B40" s="102">
        <v>0</v>
      </c>
      <c r="C40" s="102">
        <v>0</v>
      </c>
      <c r="D40" s="102">
        <v>0</v>
      </c>
      <c r="E40" s="103">
        <f t="shared" si="1"/>
        <v>0</v>
      </c>
      <c r="F40" s="103">
        <f t="shared" si="2"/>
        <v>0</v>
      </c>
      <c r="G40" s="104">
        <v>103060203</v>
      </c>
    </row>
    <row r="41" s="86" customFormat="1" ht="20.25" customHeight="1" spans="1:7">
      <c r="A41" s="115" t="s">
        <v>1722</v>
      </c>
      <c r="B41" s="102">
        <v>0</v>
      </c>
      <c r="C41" s="102">
        <v>0</v>
      </c>
      <c r="D41" s="102">
        <v>0</v>
      </c>
      <c r="E41" s="103">
        <f t="shared" si="1"/>
        <v>0</v>
      </c>
      <c r="F41" s="103">
        <f t="shared" si="2"/>
        <v>0</v>
      </c>
      <c r="G41" s="104">
        <v>103060204</v>
      </c>
    </row>
    <row r="42" s="86" customFormat="1" ht="20.25" customHeight="1" spans="1:7">
      <c r="A42" s="115" t="s">
        <v>1723</v>
      </c>
      <c r="B42" s="102">
        <v>0</v>
      </c>
      <c r="C42" s="102">
        <v>0</v>
      </c>
      <c r="D42" s="102">
        <v>0</v>
      </c>
      <c r="E42" s="103">
        <f t="shared" si="1"/>
        <v>0</v>
      </c>
      <c r="F42" s="103">
        <f t="shared" si="2"/>
        <v>0</v>
      </c>
      <c r="G42" s="104">
        <v>103060298</v>
      </c>
    </row>
    <row r="43" s="86" customFormat="1" ht="20.25" customHeight="1" spans="1:7">
      <c r="A43" s="115" t="s">
        <v>1724</v>
      </c>
      <c r="B43" s="102">
        <v>0</v>
      </c>
      <c r="C43" s="102">
        <v>0</v>
      </c>
      <c r="D43" s="102">
        <v>0</v>
      </c>
      <c r="E43" s="103">
        <f t="shared" si="1"/>
        <v>0</v>
      </c>
      <c r="F43" s="103">
        <f t="shared" si="2"/>
        <v>0</v>
      </c>
      <c r="G43" s="104">
        <v>1030603</v>
      </c>
    </row>
    <row r="44" s="86" customFormat="1" ht="20.25" customHeight="1" spans="1:7">
      <c r="A44" s="115" t="s">
        <v>1725</v>
      </c>
      <c r="B44" s="102">
        <v>0</v>
      </c>
      <c r="C44" s="102">
        <v>0</v>
      </c>
      <c r="D44" s="102">
        <v>0</v>
      </c>
      <c r="E44" s="103">
        <f t="shared" si="1"/>
        <v>0</v>
      </c>
      <c r="F44" s="103">
        <f t="shared" si="2"/>
        <v>0</v>
      </c>
      <c r="G44" s="104">
        <v>103060301</v>
      </c>
    </row>
    <row r="45" s="86" customFormat="1" ht="20.25" customHeight="1" spans="1:7">
      <c r="A45" s="115" t="s">
        <v>1726</v>
      </c>
      <c r="B45" s="102">
        <v>0</v>
      </c>
      <c r="C45" s="102">
        <v>0</v>
      </c>
      <c r="D45" s="102">
        <v>0</v>
      </c>
      <c r="E45" s="103">
        <f t="shared" si="1"/>
        <v>0</v>
      </c>
      <c r="F45" s="103">
        <f t="shared" si="2"/>
        <v>0</v>
      </c>
      <c r="G45" s="104">
        <v>103060304</v>
      </c>
    </row>
    <row r="46" s="86" customFormat="1" ht="20.25" customHeight="1" spans="1:7">
      <c r="A46" s="115" t="s">
        <v>1727</v>
      </c>
      <c r="B46" s="102">
        <v>0</v>
      </c>
      <c r="C46" s="102">
        <v>0</v>
      </c>
      <c r="D46" s="102">
        <v>0</v>
      </c>
      <c r="E46" s="103">
        <f t="shared" si="1"/>
        <v>0</v>
      </c>
      <c r="F46" s="103">
        <f t="shared" si="2"/>
        <v>0</v>
      </c>
      <c r="G46" s="104">
        <v>103060305</v>
      </c>
    </row>
    <row r="47" s="86" customFormat="1" ht="20.25" customHeight="1" spans="1:7">
      <c r="A47" s="115" t="s">
        <v>1728</v>
      </c>
      <c r="B47" s="102">
        <v>0</v>
      </c>
      <c r="C47" s="102">
        <v>0</v>
      </c>
      <c r="D47" s="102">
        <v>0</v>
      </c>
      <c r="E47" s="103">
        <f t="shared" si="1"/>
        <v>0</v>
      </c>
      <c r="F47" s="103">
        <f t="shared" si="2"/>
        <v>0</v>
      </c>
      <c r="G47" s="104">
        <v>103060307</v>
      </c>
    </row>
    <row r="48" s="86" customFormat="1" ht="20.25" customHeight="1" spans="1:7">
      <c r="A48" s="115" t="s">
        <v>1729</v>
      </c>
      <c r="B48" s="102">
        <v>0</v>
      </c>
      <c r="C48" s="102">
        <v>0</v>
      </c>
      <c r="D48" s="102">
        <v>0</v>
      </c>
      <c r="E48" s="103">
        <f t="shared" si="1"/>
        <v>0</v>
      </c>
      <c r="F48" s="103">
        <f t="shared" si="2"/>
        <v>0</v>
      </c>
      <c r="G48" s="104">
        <v>103060398</v>
      </c>
    </row>
    <row r="49" s="86" customFormat="1" ht="20.25" customHeight="1" spans="1:7">
      <c r="A49" s="115" t="s">
        <v>1730</v>
      </c>
      <c r="B49" s="102">
        <v>0</v>
      </c>
      <c r="C49" s="102">
        <v>0</v>
      </c>
      <c r="D49" s="102">
        <v>0</v>
      </c>
      <c r="E49" s="103">
        <f t="shared" si="1"/>
        <v>0</v>
      </c>
      <c r="F49" s="103">
        <f t="shared" si="2"/>
        <v>0</v>
      </c>
      <c r="G49" s="104">
        <v>1030604</v>
      </c>
    </row>
    <row r="50" s="86" customFormat="1" ht="20.25" customHeight="1" spans="1:7">
      <c r="A50" s="115" t="s">
        <v>1731</v>
      </c>
      <c r="B50" s="102">
        <v>0</v>
      </c>
      <c r="C50" s="102">
        <v>0</v>
      </c>
      <c r="D50" s="102">
        <v>0</v>
      </c>
      <c r="E50" s="103">
        <f t="shared" si="1"/>
        <v>0</v>
      </c>
      <c r="F50" s="103">
        <f t="shared" si="2"/>
        <v>0</v>
      </c>
      <c r="G50" s="104">
        <v>103060401</v>
      </c>
    </row>
    <row r="51" s="86" customFormat="1" ht="20.25" customHeight="1" spans="1:7">
      <c r="A51" s="115" t="s">
        <v>1732</v>
      </c>
      <c r="B51" s="102">
        <v>0</v>
      </c>
      <c r="C51" s="102">
        <v>0</v>
      </c>
      <c r="D51" s="102">
        <v>0</v>
      </c>
      <c r="E51" s="103">
        <f t="shared" si="1"/>
        <v>0</v>
      </c>
      <c r="F51" s="103">
        <f t="shared" si="2"/>
        <v>0</v>
      </c>
      <c r="G51" s="104">
        <v>103060402</v>
      </c>
    </row>
    <row r="52" s="86" customFormat="1" ht="20.25" customHeight="1" spans="1:7">
      <c r="A52" s="115" t="s">
        <v>1733</v>
      </c>
      <c r="B52" s="102">
        <v>0</v>
      </c>
      <c r="C52" s="102">
        <v>0</v>
      </c>
      <c r="D52" s="102">
        <v>0</v>
      </c>
      <c r="E52" s="103">
        <f t="shared" si="1"/>
        <v>0</v>
      </c>
      <c r="F52" s="103">
        <f t="shared" si="2"/>
        <v>0</v>
      </c>
      <c r="G52" s="104">
        <v>103060498</v>
      </c>
    </row>
    <row r="53" s="86" customFormat="1" ht="20.25" customHeight="1" spans="1:7">
      <c r="A53" s="115" t="s">
        <v>1734</v>
      </c>
      <c r="B53" s="102">
        <v>0</v>
      </c>
      <c r="C53" s="102">
        <v>0</v>
      </c>
      <c r="D53" s="102">
        <v>0</v>
      </c>
      <c r="E53" s="103">
        <f t="shared" si="1"/>
        <v>0</v>
      </c>
      <c r="F53" s="103">
        <f t="shared" si="2"/>
        <v>0</v>
      </c>
      <c r="G53" s="104">
        <v>1030698</v>
      </c>
    </row>
    <row r="54" s="86" customFormat="1" ht="20.25" customHeight="1" spans="1:7">
      <c r="A54" s="110" t="str">
        <f>""</f>
        <v/>
      </c>
      <c r="B54" s="102">
        <v>0</v>
      </c>
      <c r="C54" s="102">
        <v>0</v>
      </c>
      <c r="D54" s="102">
        <v>0</v>
      </c>
      <c r="E54" s="103">
        <v>0</v>
      </c>
      <c r="F54" s="103">
        <v>0</v>
      </c>
      <c r="G54" s="111"/>
    </row>
    <row r="55" s="86" customFormat="1" ht="20.25" customHeight="1" spans="1:7">
      <c r="A55" s="110" t="s">
        <v>1735</v>
      </c>
      <c r="B55" s="112">
        <v>0</v>
      </c>
      <c r="C55" s="112">
        <v>0</v>
      </c>
      <c r="D55" s="112">
        <v>0</v>
      </c>
      <c r="E55" s="103">
        <f t="shared" si="1"/>
        <v>0</v>
      </c>
      <c r="F55" s="103">
        <f t="shared" si="2"/>
        <v>0</v>
      </c>
      <c r="G55" s="111"/>
    </row>
    <row r="56" s="86" customFormat="1" ht="20.25" customHeight="1" spans="1:7">
      <c r="A56" s="115" t="s">
        <v>1736</v>
      </c>
      <c r="B56" s="102">
        <v>25</v>
      </c>
      <c r="C56" s="102">
        <v>25</v>
      </c>
      <c r="D56" s="102">
        <v>25</v>
      </c>
      <c r="E56" s="103">
        <f t="shared" si="1"/>
        <v>1</v>
      </c>
      <c r="F56" s="103">
        <f t="shared" si="2"/>
        <v>1</v>
      </c>
      <c r="G56" s="104">
        <v>1100501</v>
      </c>
    </row>
    <row r="57" s="86" customFormat="1" ht="20.25" customHeight="1" spans="1:7">
      <c r="A57" s="115" t="s">
        <v>1737</v>
      </c>
      <c r="B57" s="102">
        <v>0</v>
      </c>
      <c r="C57" s="102">
        <v>0</v>
      </c>
      <c r="D57" s="102">
        <v>0</v>
      </c>
      <c r="E57" s="103">
        <f t="shared" si="1"/>
        <v>0</v>
      </c>
      <c r="F57" s="103">
        <f t="shared" si="2"/>
        <v>0</v>
      </c>
      <c r="G57" s="104">
        <v>1100604</v>
      </c>
    </row>
    <row r="58" s="86" customFormat="1" ht="20.25" customHeight="1" spans="1:7">
      <c r="A58" s="115" t="s">
        <v>1738</v>
      </c>
      <c r="B58" s="102">
        <v>0</v>
      </c>
      <c r="C58" s="102">
        <v>30</v>
      </c>
      <c r="D58" s="102">
        <v>0</v>
      </c>
      <c r="E58" s="103">
        <f t="shared" si="1"/>
        <v>0</v>
      </c>
      <c r="F58" s="103">
        <f t="shared" si="2"/>
        <v>0</v>
      </c>
      <c r="G58" s="104">
        <v>1100804</v>
      </c>
    </row>
    <row r="59" s="86" customFormat="1" ht="20.25" customHeight="1" spans="1:7">
      <c r="A59" s="115" t="s">
        <v>1739</v>
      </c>
      <c r="B59" s="102">
        <v>0</v>
      </c>
      <c r="C59" s="102">
        <v>0</v>
      </c>
      <c r="D59" s="102">
        <v>0</v>
      </c>
      <c r="E59" s="103">
        <f t="shared" si="1"/>
        <v>0</v>
      </c>
      <c r="F59" s="103">
        <f t="shared" si="2"/>
        <v>0</v>
      </c>
      <c r="G59" s="111"/>
    </row>
    <row r="60" s="86" customFormat="1" ht="20.25" customHeight="1" spans="1:7">
      <c r="A60" s="115" t="s">
        <v>1740</v>
      </c>
      <c r="B60" s="102">
        <v>0</v>
      </c>
      <c r="C60" s="102">
        <v>0</v>
      </c>
      <c r="D60" s="102">
        <v>0</v>
      </c>
      <c r="E60" s="103">
        <f t="shared" si="1"/>
        <v>0</v>
      </c>
      <c r="F60" s="103">
        <f t="shared" si="2"/>
        <v>0</v>
      </c>
      <c r="G60" s="111"/>
    </row>
    <row r="61" s="86" customFormat="1" ht="20.25" customHeight="1" spans="1:7">
      <c r="A61" s="115" t="str">
        <f>""</f>
        <v/>
      </c>
      <c r="B61" s="102">
        <v>0</v>
      </c>
      <c r="C61" s="102">
        <v>0</v>
      </c>
      <c r="D61" s="102">
        <v>0</v>
      </c>
      <c r="E61" s="103">
        <v>0</v>
      </c>
      <c r="F61" s="103">
        <v>0</v>
      </c>
      <c r="G61" s="111"/>
    </row>
    <row r="62" s="86" customFormat="1" ht="20.25" customHeight="1" spans="1:7">
      <c r="A62" s="115" t="str">
        <f>""</f>
        <v/>
      </c>
      <c r="B62" s="102">
        <v>0</v>
      </c>
      <c r="C62" s="102">
        <v>0</v>
      </c>
      <c r="D62" s="102">
        <v>0</v>
      </c>
      <c r="E62" s="103">
        <v>0</v>
      </c>
      <c r="F62" s="103">
        <v>0</v>
      </c>
      <c r="G62" s="111"/>
    </row>
    <row r="63" s="86" customFormat="1" ht="20.25" customHeight="1" spans="1:7">
      <c r="A63" s="113" t="s">
        <v>156</v>
      </c>
      <c r="B63" s="112">
        <v>25</v>
      </c>
      <c r="C63" s="112">
        <v>55</v>
      </c>
      <c r="D63" s="116">
        <f>SUM(D55:D60)</f>
        <v>25</v>
      </c>
      <c r="E63" s="103">
        <f t="shared" si="1"/>
        <v>1</v>
      </c>
      <c r="F63" s="103">
        <f t="shared" si="2"/>
        <v>0.454545454545455</v>
      </c>
      <c r="G63" s="111"/>
    </row>
  </sheetData>
  <sheetProtection insertRows="0" insertColumns="0" deleteColumns="0" deleteRows="0" autoFilter="0"/>
  <mergeCells count="1">
    <mergeCell ref="A1:F1"/>
  </mergeCell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41"/>
  <sheetViews>
    <sheetView workbookViewId="0">
      <selection activeCell="F2" sqref="A$1:F$1048576"/>
    </sheetView>
  </sheetViews>
  <sheetFormatPr defaultColWidth="7.85185185185185" defaultRowHeight="14.25" customHeight="1" outlineLevelCol="6"/>
  <cols>
    <col min="1" max="1" width="38.2777777777778" style="87" customWidth="1"/>
    <col min="2" max="6" width="15.5740740740741" style="87" customWidth="1"/>
    <col min="7" max="7" width="15.5740740740741" style="97" hidden="1" customWidth="1"/>
  </cols>
  <sheetData>
    <row r="1" s="86" customFormat="1" ht="45" customHeight="1" spans="1:7">
      <c r="A1" s="98" t="s">
        <v>1777</v>
      </c>
      <c r="B1" s="98"/>
      <c r="C1" s="98"/>
      <c r="D1" s="98"/>
      <c r="E1" s="98"/>
      <c r="F1" s="98"/>
      <c r="G1" s="98"/>
    </row>
    <row r="2" s="86" customFormat="1" ht="20.25" customHeight="1" spans="1:7">
      <c r="A2" s="99" t="str">
        <f>""</f>
        <v/>
      </c>
      <c r="B2" s="99" t="str">
        <f>""</f>
        <v/>
      </c>
      <c r="C2" s="99" t="str">
        <f t="shared" ref="C2:F40" si="0">""</f>
        <v/>
      </c>
      <c r="D2" s="99" t="str">
        <f t="shared" si="0"/>
        <v/>
      </c>
      <c r="E2" s="99" t="str">
        <f t="shared" si="0"/>
        <v/>
      </c>
      <c r="F2" s="90" t="s">
        <v>104</v>
      </c>
      <c r="G2" s="90"/>
    </row>
    <row r="3" s="86" customFormat="1" ht="30" customHeight="1" spans="1:7">
      <c r="A3" s="91" t="s">
        <v>105</v>
      </c>
      <c r="B3" s="92" t="s">
        <v>1742</v>
      </c>
      <c r="C3" s="92" t="s">
        <v>107</v>
      </c>
      <c r="D3" s="92" t="s">
        <v>108</v>
      </c>
      <c r="E3" s="92" t="s">
        <v>1778</v>
      </c>
      <c r="F3" s="92" t="s">
        <v>110</v>
      </c>
      <c r="G3" s="100" t="s">
        <v>111</v>
      </c>
    </row>
    <row r="4" s="86" customFormat="1" ht="20.25" customHeight="1" spans="1:7">
      <c r="A4" s="101" t="s">
        <v>167</v>
      </c>
      <c r="B4" s="102">
        <v>0</v>
      </c>
      <c r="C4" s="102">
        <v>0</v>
      </c>
      <c r="D4" s="102">
        <v>0</v>
      </c>
      <c r="E4" s="103">
        <f t="shared" ref="E4:E31" si="1">IF(B4=0,0,D4/B4)</f>
        <v>0</v>
      </c>
      <c r="F4" s="103">
        <f t="shared" ref="F4:F41" si="2">IF(C4=0,0,D4/C4)</f>
        <v>0</v>
      </c>
      <c r="G4" s="104">
        <v>208</v>
      </c>
    </row>
    <row r="5" s="86" customFormat="1" ht="20.25" customHeight="1" spans="1:7">
      <c r="A5" s="101" t="s">
        <v>503</v>
      </c>
      <c r="B5" s="102">
        <v>0</v>
      </c>
      <c r="C5" s="102">
        <v>0</v>
      </c>
      <c r="D5" s="102">
        <v>0</v>
      </c>
      <c r="E5" s="103">
        <f t="shared" si="1"/>
        <v>0</v>
      </c>
      <c r="F5" s="103">
        <f t="shared" si="2"/>
        <v>0</v>
      </c>
      <c r="G5" s="104">
        <v>20804</v>
      </c>
    </row>
    <row r="6" s="86" customFormat="1" ht="20.25" customHeight="1" spans="1:7">
      <c r="A6" s="101" t="s">
        <v>1744</v>
      </c>
      <c r="B6" s="102">
        <v>0</v>
      </c>
      <c r="C6" s="102">
        <v>0</v>
      </c>
      <c r="D6" s="102">
        <v>0</v>
      </c>
      <c r="E6" s="103">
        <f t="shared" si="1"/>
        <v>0</v>
      </c>
      <c r="F6" s="103">
        <f t="shared" si="2"/>
        <v>0</v>
      </c>
      <c r="G6" s="104">
        <v>2080451</v>
      </c>
    </row>
    <row r="7" s="86" customFormat="1" ht="20.25" customHeight="1" spans="1:7">
      <c r="A7" s="101" t="s">
        <v>1745</v>
      </c>
      <c r="B7" s="102">
        <v>25</v>
      </c>
      <c r="C7" s="102">
        <v>55</v>
      </c>
      <c r="D7" s="102">
        <v>25</v>
      </c>
      <c r="E7" s="103">
        <f t="shared" si="1"/>
        <v>1</v>
      </c>
      <c r="F7" s="103">
        <f t="shared" si="2"/>
        <v>0.454545454545455</v>
      </c>
      <c r="G7" s="104">
        <v>223</v>
      </c>
    </row>
    <row r="8" s="86" customFormat="1" ht="20.25" customHeight="1" spans="1:7">
      <c r="A8" s="101" t="s">
        <v>1746</v>
      </c>
      <c r="B8" s="102">
        <v>25</v>
      </c>
      <c r="C8" s="102">
        <v>55</v>
      </c>
      <c r="D8" s="102">
        <v>25</v>
      </c>
      <c r="E8" s="103">
        <f t="shared" si="1"/>
        <v>1</v>
      </c>
      <c r="F8" s="103">
        <f t="shared" si="2"/>
        <v>0.454545454545455</v>
      </c>
      <c r="G8" s="105">
        <v>22301</v>
      </c>
    </row>
    <row r="9" s="86" customFormat="1" ht="20.25" customHeight="1" spans="1:7">
      <c r="A9" s="101" t="s">
        <v>1747</v>
      </c>
      <c r="B9" s="102">
        <v>0</v>
      </c>
      <c r="C9" s="102">
        <v>0</v>
      </c>
      <c r="D9" s="102">
        <v>0</v>
      </c>
      <c r="E9" s="103">
        <f t="shared" si="1"/>
        <v>0</v>
      </c>
      <c r="F9" s="103">
        <f t="shared" si="2"/>
        <v>0</v>
      </c>
      <c r="G9" s="104">
        <v>2230101</v>
      </c>
    </row>
    <row r="10" s="86" customFormat="1" ht="20.25" customHeight="1" spans="1:7">
      <c r="A10" s="101" t="s">
        <v>1748</v>
      </c>
      <c r="B10" s="102">
        <v>0</v>
      </c>
      <c r="C10" s="102">
        <v>0</v>
      </c>
      <c r="D10" s="102">
        <v>0</v>
      </c>
      <c r="E10" s="103">
        <f t="shared" si="1"/>
        <v>0</v>
      </c>
      <c r="F10" s="103">
        <f t="shared" si="2"/>
        <v>0</v>
      </c>
      <c r="G10" s="104">
        <v>2230102</v>
      </c>
    </row>
    <row r="11" s="86" customFormat="1" ht="20.25" customHeight="1" spans="1:7">
      <c r="A11" s="101" t="s">
        <v>1749</v>
      </c>
      <c r="B11" s="102">
        <v>0</v>
      </c>
      <c r="C11" s="102">
        <v>0</v>
      </c>
      <c r="D11" s="102">
        <v>0</v>
      </c>
      <c r="E11" s="103">
        <f t="shared" si="1"/>
        <v>0</v>
      </c>
      <c r="F11" s="103">
        <f t="shared" si="2"/>
        <v>0</v>
      </c>
      <c r="G11" s="104">
        <v>2230103</v>
      </c>
    </row>
    <row r="12" s="86" customFormat="1" ht="20.25" customHeight="1" spans="1:7">
      <c r="A12" s="101" t="s">
        <v>1750</v>
      </c>
      <c r="B12" s="102">
        <v>0</v>
      </c>
      <c r="C12" s="102">
        <v>0</v>
      </c>
      <c r="D12" s="102">
        <v>0</v>
      </c>
      <c r="E12" s="103">
        <f t="shared" si="1"/>
        <v>0</v>
      </c>
      <c r="F12" s="103">
        <f t="shared" si="2"/>
        <v>0</v>
      </c>
      <c r="G12" s="104">
        <v>2230104</v>
      </c>
    </row>
    <row r="13" s="86" customFormat="1" ht="20.25" customHeight="1" spans="1:7">
      <c r="A13" s="101" t="s">
        <v>1751</v>
      </c>
      <c r="B13" s="102">
        <v>25</v>
      </c>
      <c r="C13" s="102">
        <v>55</v>
      </c>
      <c r="D13" s="102">
        <v>25</v>
      </c>
      <c r="E13" s="103">
        <f t="shared" si="1"/>
        <v>1</v>
      </c>
      <c r="F13" s="103">
        <f t="shared" si="2"/>
        <v>0.454545454545455</v>
      </c>
      <c r="G13" s="104">
        <v>2230105</v>
      </c>
    </row>
    <row r="14" s="86" customFormat="1" ht="20.25" customHeight="1" spans="1:7">
      <c r="A14" s="101" t="s">
        <v>1752</v>
      </c>
      <c r="B14" s="102">
        <v>0</v>
      </c>
      <c r="C14" s="102">
        <v>0</v>
      </c>
      <c r="D14" s="102">
        <v>0</v>
      </c>
      <c r="E14" s="103">
        <f t="shared" si="1"/>
        <v>0</v>
      </c>
      <c r="F14" s="103">
        <f t="shared" si="2"/>
        <v>0</v>
      </c>
      <c r="G14" s="104">
        <v>2230106</v>
      </c>
    </row>
    <row r="15" s="86" customFormat="1" ht="20.25" customHeight="1" spans="1:7">
      <c r="A15" s="101" t="s">
        <v>1753</v>
      </c>
      <c r="B15" s="102">
        <v>0</v>
      </c>
      <c r="C15" s="102">
        <v>0</v>
      </c>
      <c r="D15" s="102">
        <v>0</v>
      </c>
      <c r="E15" s="103">
        <f t="shared" si="1"/>
        <v>0</v>
      </c>
      <c r="F15" s="103">
        <f t="shared" si="2"/>
        <v>0</v>
      </c>
      <c r="G15" s="104">
        <v>2230107</v>
      </c>
    </row>
    <row r="16" s="86" customFormat="1" ht="20.25" customHeight="1" spans="1:7">
      <c r="A16" s="106" t="s">
        <v>1754</v>
      </c>
      <c r="B16" s="107">
        <v>0</v>
      </c>
      <c r="C16" s="107">
        <v>0</v>
      </c>
      <c r="D16" s="107">
        <v>0</v>
      </c>
      <c r="E16" s="103">
        <f t="shared" si="1"/>
        <v>0</v>
      </c>
      <c r="F16" s="103">
        <f t="shared" si="2"/>
        <v>0</v>
      </c>
      <c r="G16" s="104">
        <v>2230108</v>
      </c>
    </row>
    <row r="17" s="86" customFormat="1" ht="20.25" customHeight="1" spans="1:7">
      <c r="A17" s="101" t="s">
        <v>1755</v>
      </c>
      <c r="B17" s="96">
        <v>0</v>
      </c>
      <c r="C17" s="96">
        <v>0</v>
      </c>
      <c r="D17" s="96">
        <v>0</v>
      </c>
      <c r="E17" s="103">
        <f t="shared" si="1"/>
        <v>0</v>
      </c>
      <c r="F17" s="103">
        <f t="shared" si="2"/>
        <v>0</v>
      </c>
      <c r="G17" s="104">
        <v>2230109</v>
      </c>
    </row>
    <row r="18" s="86" customFormat="1" ht="20.25" customHeight="1" spans="1:7">
      <c r="A18" s="101" t="s">
        <v>1756</v>
      </c>
      <c r="B18" s="96">
        <v>0</v>
      </c>
      <c r="C18" s="96">
        <v>0</v>
      </c>
      <c r="D18" s="96">
        <v>0</v>
      </c>
      <c r="E18" s="103">
        <f t="shared" si="1"/>
        <v>0</v>
      </c>
      <c r="F18" s="103">
        <f t="shared" si="2"/>
        <v>0</v>
      </c>
      <c r="G18" s="104">
        <v>2230199</v>
      </c>
    </row>
    <row r="19" s="86" customFormat="1" ht="20.25" customHeight="1" spans="1:7">
      <c r="A19" s="108" t="s">
        <v>1757</v>
      </c>
      <c r="B19" s="102">
        <v>0</v>
      </c>
      <c r="C19" s="102">
        <v>0</v>
      </c>
      <c r="D19" s="102">
        <v>0</v>
      </c>
      <c r="E19" s="103">
        <f t="shared" si="1"/>
        <v>0</v>
      </c>
      <c r="F19" s="103">
        <f t="shared" si="2"/>
        <v>0</v>
      </c>
      <c r="G19" s="104">
        <v>22302</v>
      </c>
    </row>
    <row r="20" s="86" customFormat="1" ht="20.25" customHeight="1" spans="1:7">
      <c r="A20" s="101" t="s">
        <v>1758</v>
      </c>
      <c r="B20" s="102">
        <v>0</v>
      </c>
      <c r="C20" s="102">
        <v>0</v>
      </c>
      <c r="D20" s="102">
        <v>0</v>
      </c>
      <c r="E20" s="103">
        <f t="shared" si="1"/>
        <v>0</v>
      </c>
      <c r="F20" s="103">
        <f t="shared" si="2"/>
        <v>0</v>
      </c>
      <c r="G20" s="104">
        <v>2230201</v>
      </c>
    </row>
    <row r="21" s="86" customFormat="1" ht="20.25" customHeight="1" spans="1:7">
      <c r="A21" s="106" t="s">
        <v>1759</v>
      </c>
      <c r="B21" s="102">
        <v>0</v>
      </c>
      <c r="C21" s="102">
        <v>0</v>
      </c>
      <c r="D21" s="102">
        <v>0</v>
      </c>
      <c r="E21" s="103">
        <f t="shared" si="1"/>
        <v>0</v>
      </c>
      <c r="F21" s="103">
        <f t="shared" si="2"/>
        <v>0</v>
      </c>
      <c r="G21" s="109">
        <v>2230202</v>
      </c>
    </row>
    <row r="22" s="86" customFormat="1" ht="20.25" customHeight="1" spans="1:7">
      <c r="A22" s="101" t="s">
        <v>1760</v>
      </c>
      <c r="B22" s="102">
        <v>0</v>
      </c>
      <c r="C22" s="102">
        <v>0</v>
      </c>
      <c r="D22" s="102">
        <v>0</v>
      </c>
      <c r="E22" s="103">
        <f t="shared" si="1"/>
        <v>0</v>
      </c>
      <c r="F22" s="103">
        <f t="shared" si="2"/>
        <v>0</v>
      </c>
      <c r="G22" s="104">
        <v>2230203</v>
      </c>
    </row>
    <row r="23" s="86" customFormat="1" ht="20.25" customHeight="1" spans="1:7">
      <c r="A23" s="101" t="s">
        <v>1761</v>
      </c>
      <c r="B23" s="102">
        <v>0</v>
      </c>
      <c r="C23" s="102">
        <v>0</v>
      </c>
      <c r="D23" s="102">
        <v>0</v>
      </c>
      <c r="E23" s="103">
        <f t="shared" si="1"/>
        <v>0</v>
      </c>
      <c r="F23" s="103">
        <f t="shared" si="2"/>
        <v>0</v>
      </c>
      <c r="G23" s="104">
        <v>2230204</v>
      </c>
    </row>
    <row r="24" s="86" customFormat="1" ht="20.25" customHeight="1" spans="1:7">
      <c r="A24" s="101" t="s">
        <v>1762</v>
      </c>
      <c r="B24" s="102">
        <v>0</v>
      </c>
      <c r="C24" s="102">
        <v>0</v>
      </c>
      <c r="D24" s="102">
        <v>0</v>
      </c>
      <c r="E24" s="103">
        <f t="shared" si="1"/>
        <v>0</v>
      </c>
      <c r="F24" s="103">
        <f t="shared" si="2"/>
        <v>0</v>
      </c>
      <c r="G24" s="104">
        <v>2230205</v>
      </c>
    </row>
    <row r="25" s="86" customFormat="1" ht="20.25" customHeight="1" spans="1:7">
      <c r="A25" s="101" t="s">
        <v>1763</v>
      </c>
      <c r="B25" s="102">
        <v>0</v>
      </c>
      <c r="C25" s="102">
        <v>0</v>
      </c>
      <c r="D25" s="102">
        <v>0</v>
      </c>
      <c r="E25" s="103">
        <f t="shared" si="1"/>
        <v>0</v>
      </c>
      <c r="F25" s="103">
        <f t="shared" si="2"/>
        <v>0</v>
      </c>
      <c r="G25" s="104">
        <v>2230206</v>
      </c>
    </row>
    <row r="26" s="86" customFormat="1" ht="20.25" customHeight="1" spans="1:7">
      <c r="A26" s="101" t="s">
        <v>1764</v>
      </c>
      <c r="B26" s="102">
        <v>0</v>
      </c>
      <c r="C26" s="102">
        <v>0</v>
      </c>
      <c r="D26" s="102">
        <v>0</v>
      </c>
      <c r="E26" s="103">
        <f t="shared" si="1"/>
        <v>0</v>
      </c>
      <c r="F26" s="103">
        <f t="shared" si="2"/>
        <v>0</v>
      </c>
      <c r="G26" s="104">
        <v>2230208</v>
      </c>
    </row>
    <row r="27" s="86" customFormat="1" ht="20.25" customHeight="1" spans="1:7">
      <c r="A27" s="101" t="s">
        <v>1765</v>
      </c>
      <c r="B27" s="102">
        <v>0</v>
      </c>
      <c r="C27" s="102">
        <v>0</v>
      </c>
      <c r="D27" s="102">
        <v>0</v>
      </c>
      <c r="E27" s="103">
        <f t="shared" si="1"/>
        <v>0</v>
      </c>
      <c r="F27" s="103">
        <f t="shared" si="2"/>
        <v>0</v>
      </c>
      <c r="G27" s="104">
        <v>2230299</v>
      </c>
    </row>
    <row r="28" s="86" customFormat="1" ht="20.25" customHeight="1" spans="1:7">
      <c r="A28" s="101" t="s">
        <v>1766</v>
      </c>
      <c r="B28" s="102">
        <v>0</v>
      </c>
      <c r="C28" s="102">
        <v>0</v>
      </c>
      <c r="D28" s="102">
        <v>0</v>
      </c>
      <c r="E28" s="103">
        <f t="shared" si="1"/>
        <v>0</v>
      </c>
      <c r="F28" s="103">
        <f t="shared" si="2"/>
        <v>0</v>
      </c>
      <c r="G28" s="104">
        <v>22303</v>
      </c>
    </row>
    <row r="29" s="86" customFormat="1" ht="20.25" customHeight="1" spans="1:7">
      <c r="A29" s="101" t="s">
        <v>1767</v>
      </c>
      <c r="B29" s="102">
        <v>0</v>
      </c>
      <c r="C29" s="102">
        <v>0</v>
      </c>
      <c r="D29" s="102">
        <v>0</v>
      </c>
      <c r="E29" s="103">
        <f t="shared" si="1"/>
        <v>0</v>
      </c>
      <c r="F29" s="103">
        <f t="shared" si="2"/>
        <v>0</v>
      </c>
      <c r="G29" s="104">
        <v>2230301</v>
      </c>
    </row>
    <row r="30" s="86" customFormat="1" ht="20.25" customHeight="1" spans="1:7">
      <c r="A30" s="101" t="s">
        <v>1768</v>
      </c>
      <c r="B30" s="102">
        <v>0</v>
      </c>
      <c r="C30" s="102">
        <v>0</v>
      </c>
      <c r="D30" s="102">
        <v>0</v>
      </c>
      <c r="E30" s="103">
        <f t="shared" si="1"/>
        <v>0</v>
      </c>
      <c r="F30" s="103">
        <f t="shared" si="2"/>
        <v>0</v>
      </c>
      <c r="G30" s="104">
        <v>22399</v>
      </c>
    </row>
    <row r="31" s="86" customFormat="1" ht="20.25" customHeight="1" spans="1:7">
      <c r="A31" s="101" t="s">
        <v>1769</v>
      </c>
      <c r="B31" s="102">
        <v>0</v>
      </c>
      <c r="C31" s="102">
        <v>0</v>
      </c>
      <c r="D31" s="102">
        <v>0</v>
      </c>
      <c r="E31" s="103">
        <f t="shared" si="1"/>
        <v>0</v>
      </c>
      <c r="F31" s="103">
        <f t="shared" si="2"/>
        <v>0</v>
      </c>
      <c r="G31" s="104">
        <v>2239999</v>
      </c>
    </row>
    <row r="32" s="86" customFormat="1" ht="20.25" customHeight="1" spans="1:7">
      <c r="A32" s="110" t="str">
        <f>""</f>
        <v/>
      </c>
      <c r="B32" s="102">
        <v>0</v>
      </c>
      <c r="C32" s="102">
        <v>0</v>
      </c>
      <c r="D32" s="102">
        <v>0</v>
      </c>
      <c r="E32" s="103">
        <v>0</v>
      </c>
      <c r="F32" s="103">
        <v>0</v>
      </c>
      <c r="G32" s="111"/>
    </row>
    <row r="33" s="86" customFormat="1" ht="20.25" customHeight="1" spans="1:7">
      <c r="A33" s="110" t="s">
        <v>1745</v>
      </c>
      <c r="B33" s="112">
        <v>25</v>
      </c>
      <c r="C33" s="112">
        <v>55</v>
      </c>
      <c r="D33" s="112">
        <v>25</v>
      </c>
      <c r="E33" s="103">
        <v>0</v>
      </c>
      <c r="F33" s="103">
        <f t="shared" si="2"/>
        <v>0.454545454545455</v>
      </c>
      <c r="G33" s="111"/>
    </row>
    <row r="34" s="86" customFormat="1" ht="20.25" customHeight="1" spans="1:7">
      <c r="A34" s="110" t="s">
        <v>1770</v>
      </c>
      <c r="B34" s="102">
        <v>0</v>
      </c>
      <c r="C34" s="102">
        <v>0</v>
      </c>
      <c r="D34" s="102">
        <v>0</v>
      </c>
      <c r="E34" s="103">
        <v>0</v>
      </c>
      <c r="F34" s="103">
        <f t="shared" si="2"/>
        <v>0</v>
      </c>
      <c r="G34" s="104">
        <v>2300501</v>
      </c>
    </row>
    <row r="35" s="86" customFormat="1" ht="20.25" customHeight="1" spans="1:7">
      <c r="A35" s="110" t="s">
        <v>1771</v>
      </c>
      <c r="B35" s="102">
        <v>0</v>
      </c>
      <c r="C35" s="102">
        <v>0</v>
      </c>
      <c r="D35" s="102">
        <v>0</v>
      </c>
      <c r="E35" s="103">
        <v>0</v>
      </c>
      <c r="F35" s="103">
        <f t="shared" si="2"/>
        <v>0</v>
      </c>
      <c r="G35" s="104">
        <v>2300604</v>
      </c>
    </row>
    <row r="36" s="86" customFormat="1" ht="20.25" customHeight="1" spans="1:7">
      <c r="A36" s="110" t="s">
        <v>1772</v>
      </c>
      <c r="B36" s="102">
        <v>0</v>
      </c>
      <c r="C36" s="102">
        <v>0</v>
      </c>
      <c r="D36" s="102">
        <v>0</v>
      </c>
      <c r="E36" s="103">
        <v>0</v>
      </c>
      <c r="F36" s="103">
        <f t="shared" si="2"/>
        <v>0</v>
      </c>
      <c r="G36" s="104">
        <v>2300803</v>
      </c>
    </row>
    <row r="37" s="86" customFormat="1" ht="20.25" customHeight="1" spans="1:7">
      <c r="A37" s="110" t="s">
        <v>1773</v>
      </c>
      <c r="B37" s="102">
        <v>0</v>
      </c>
      <c r="C37" s="102">
        <v>0</v>
      </c>
      <c r="D37" s="102">
        <v>0</v>
      </c>
      <c r="E37" s="103">
        <v>0</v>
      </c>
      <c r="F37" s="103">
        <f t="shared" si="2"/>
        <v>0</v>
      </c>
      <c r="G37" s="111"/>
    </row>
    <row r="38" s="86" customFormat="1" ht="20.25" customHeight="1" spans="1:7">
      <c r="A38" s="110" t="s">
        <v>1774</v>
      </c>
      <c r="B38" s="102">
        <v>0</v>
      </c>
      <c r="C38" s="102">
        <v>0</v>
      </c>
      <c r="D38" s="102">
        <v>0</v>
      </c>
      <c r="E38" s="103">
        <v>0</v>
      </c>
      <c r="F38" s="103">
        <f t="shared" si="2"/>
        <v>0</v>
      </c>
      <c r="G38" s="111"/>
    </row>
    <row r="39" s="86" customFormat="1" ht="20.25" customHeight="1" spans="1:7">
      <c r="A39" s="110" t="s">
        <v>1775</v>
      </c>
      <c r="B39" s="102">
        <v>0</v>
      </c>
      <c r="C39" s="102">
        <v>0</v>
      </c>
      <c r="D39" s="102">
        <v>0</v>
      </c>
      <c r="E39" s="103">
        <v>0</v>
      </c>
      <c r="F39" s="103">
        <f t="shared" si="2"/>
        <v>0</v>
      </c>
      <c r="G39" s="104">
        <v>2300918</v>
      </c>
    </row>
    <row r="40" s="86" customFormat="1" ht="20.25" customHeight="1" spans="1:7">
      <c r="A40" s="110" t="str">
        <f>""</f>
        <v/>
      </c>
      <c r="B40" s="102">
        <v>0</v>
      </c>
      <c r="C40" s="102">
        <v>0</v>
      </c>
      <c r="D40" s="102">
        <v>0</v>
      </c>
      <c r="E40" s="103">
        <v>0</v>
      </c>
      <c r="F40" s="103">
        <v>0</v>
      </c>
      <c r="G40" s="111"/>
    </row>
    <row r="41" s="86" customFormat="1" ht="20.25" customHeight="1" spans="1:7">
      <c r="A41" s="113" t="s">
        <v>205</v>
      </c>
      <c r="B41" s="112">
        <v>25</v>
      </c>
      <c r="C41" s="112">
        <v>55</v>
      </c>
      <c r="D41" s="112">
        <v>25</v>
      </c>
      <c r="E41" s="103">
        <v>0</v>
      </c>
      <c r="F41" s="103">
        <f t="shared" si="2"/>
        <v>0.454545454545455</v>
      </c>
      <c r="G41" s="111"/>
    </row>
  </sheetData>
  <sheetProtection insertRows="0" insertColumns="0" deleteColumns="0" deleteRows="0" autoFilter="0"/>
  <mergeCells count="1">
    <mergeCell ref="A1:F1"/>
  </mergeCells>
  <pageMargins left="0.75" right="0.75" top="1" bottom="1" header="0.511805555555556" footer="0.511805555555556"/>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5"/>
  <sheetViews>
    <sheetView workbookViewId="0">
      <selection activeCell="B14" sqref="B14"/>
    </sheetView>
  </sheetViews>
  <sheetFormatPr defaultColWidth="7.85185185185185" defaultRowHeight="18.75" customHeight="1" outlineLevelRow="4" outlineLevelCol="1"/>
  <cols>
    <col min="1" max="1" width="50.5740740740741" style="87" customWidth="1"/>
    <col min="2" max="2" width="46.5740740740741" style="87" customWidth="1"/>
  </cols>
  <sheetData>
    <row r="1" s="86" customFormat="1" ht="50.25" customHeight="1" spans="1:2">
      <c r="A1" s="88" t="s">
        <v>1779</v>
      </c>
      <c r="B1" s="88"/>
    </row>
    <row r="2" s="86" customFormat="1" ht="20.25" customHeight="1" spans="1:2">
      <c r="A2" s="89" t="str">
        <f>""</f>
        <v/>
      </c>
      <c r="B2" s="90" t="s">
        <v>104</v>
      </c>
    </row>
    <row r="3" s="86" customFormat="1" ht="30" customHeight="1" spans="1:2">
      <c r="A3" s="91" t="s">
        <v>1202</v>
      </c>
      <c r="B3" s="92" t="s">
        <v>108</v>
      </c>
    </row>
    <row r="4" customHeight="1" spans="1:2">
      <c r="A4" s="93" t="s">
        <v>1208</v>
      </c>
      <c r="B4" s="94">
        <f t="array" ref="B4">B5</f>
        <v>25</v>
      </c>
    </row>
    <row r="5" s="86" customFormat="1" ht="20.25" customHeight="1" spans="1:2">
      <c r="A5" s="95" t="s">
        <v>1209</v>
      </c>
      <c r="B5" s="96">
        <v>25</v>
      </c>
    </row>
  </sheetData>
  <sheetProtection insertRows="0" insertColumns="0" deleteColumns="0" deleteRows="0" autoFilter="0"/>
  <mergeCells count="1">
    <mergeCell ref="A1:B1"/>
  </mergeCells>
  <pageMargins left="0.75" right="0.75" top="1" bottom="1" header="0.511805555555556" footer="0.511805555555556"/>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6"/>
  <sheetViews>
    <sheetView workbookViewId="0">
      <selection activeCell="E12" sqref="E12"/>
    </sheetView>
  </sheetViews>
  <sheetFormatPr defaultColWidth="9" defaultRowHeight="20.25" customHeight="1" outlineLevelRow="5" outlineLevelCol="2"/>
  <cols>
    <col min="1" max="1" width="64.712962962963" style="19" customWidth="1"/>
    <col min="2" max="2" width="21.712962962963" style="19" customWidth="1"/>
    <col min="3" max="3" width="23.712962962963" style="19" customWidth="1"/>
  </cols>
  <sheetData>
    <row r="1" ht="45" customHeight="1" spans="1:3">
      <c r="A1" s="20" t="s">
        <v>1780</v>
      </c>
      <c r="B1" s="20"/>
      <c r="C1" s="20"/>
    </row>
    <row r="2" ht="26.75" customHeight="1" spans="1:3">
      <c r="A2" s="21"/>
      <c r="B2" s="21"/>
      <c r="C2" s="81" t="s">
        <v>104</v>
      </c>
    </row>
    <row r="3" ht="26.75" customHeight="1" spans="1:3">
      <c r="A3" s="23" t="s">
        <v>1781</v>
      </c>
      <c r="B3" s="23" t="s">
        <v>106</v>
      </c>
      <c r="C3" s="23" t="s">
        <v>108</v>
      </c>
    </row>
    <row r="4" ht="26.75" customHeight="1" spans="1:3">
      <c r="A4" s="82" t="s">
        <v>1208</v>
      </c>
      <c r="B4" s="83">
        <f t="array" ref="B4">B5</f>
        <v>0</v>
      </c>
      <c r="C4" s="83">
        <f t="array" ref="C4">C5</f>
        <v>0</v>
      </c>
    </row>
    <row r="5" ht="26.75" customHeight="1" spans="1:3">
      <c r="A5" s="84" t="s">
        <v>1209</v>
      </c>
      <c r="B5" s="85">
        <v>0</v>
      </c>
      <c r="C5" s="85">
        <v>0</v>
      </c>
    </row>
    <row r="6" customHeight="1" spans="1:1">
      <c r="A6" s="19" t="s">
        <v>1263</v>
      </c>
    </row>
  </sheetData>
  <sheetProtection insertRows="0" insertColumns="0" deleteColumns="0" deleteRows="0" autoFilter="0"/>
  <mergeCells count="1">
    <mergeCell ref="A1:C1"/>
  </mergeCells>
  <pageMargins left="0.75" right="0.75" top="1" bottom="1" header="0.511805555555556" footer="0.511805555555556"/>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63"/>
  <sheetViews>
    <sheetView workbookViewId="0">
      <selection activeCell="G9" sqref="G9"/>
    </sheetView>
  </sheetViews>
  <sheetFormatPr defaultColWidth="9" defaultRowHeight="22" customHeight="1"/>
  <cols>
    <col min="1" max="1" width="29.8796296296296" style="56" customWidth="1"/>
    <col min="2" max="2" width="18.6296296296296" style="56" customWidth="1"/>
    <col min="3" max="3" width="16.5740740740741" style="56" customWidth="1"/>
    <col min="4" max="4" width="19.1388888888889" style="56" customWidth="1"/>
    <col min="5" max="7" width="16.5740740740741" style="56" customWidth="1"/>
    <col min="8" max="8" width="20.5740740740741" style="57" customWidth="1"/>
    <col min="9" max="9" width="10.75" style="54" customWidth="1"/>
    <col min="10" max="16384" width="9" style="54"/>
  </cols>
  <sheetData>
    <row r="1" s="54" customFormat="1" ht="45" customHeight="1" spans="1:8">
      <c r="A1" s="20" t="s">
        <v>1782</v>
      </c>
      <c r="B1" s="20"/>
      <c r="C1" s="20"/>
      <c r="D1" s="20"/>
      <c r="E1" s="20"/>
      <c r="F1" s="20"/>
      <c r="G1" s="20"/>
      <c r="H1" s="58"/>
    </row>
    <row r="2" s="54" customFormat="1" customHeight="1" spans="1:8">
      <c r="A2" s="74" t="s">
        <v>104</v>
      </c>
      <c r="B2" s="74"/>
      <c r="C2" s="74"/>
      <c r="D2" s="74"/>
      <c r="E2" s="74"/>
      <c r="F2" s="74"/>
      <c r="G2" s="74"/>
      <c r="H2" s="75"/>
    </row>
    <row r="3" s="54" customFormat="1" ht="23" customHeight="1" spans="1:9">
      <c r="A3" s="60" t="s">
        <v>158</v>
      </c>
      <c r="B3" s="49" t="s">
        <v>1783</v>
      </c>
      <c r="C3" s="49" t="s">
        <v>1784</v>
      </c>
      <c r="D3" s="49"/>
      <c r="E3" s="61"/>
      <c r="F3" s="76" t="s">
        <v>1785</v>
      </c>
      <c r="G3" s="76"/>
      <c r="H3" s="76"/>
      <c r="I3" s="73"/>
    </row>
    <row r="4" s="54" customFormat="1" ht="36" customHeight="1" spans="1:8">
      <c r="A4" s="60"/>
      <c r="B4" s="49"/>
      <c r="C4" s="49" t="s">
        <v>106</v>
      </c>
      <c r="D4" s="49" t="s">
        <v>1786</v>
      </c>
      <c r="E4" s="61" t="s">
        <v>108</v>
      </c>
      <c r="F4" s="65" t="s">
        <v>1787</v>
      </c>
      <c r="G4" s="65" t="s">
        <v>1788</v>
      </c>
      <c r="H4" s="65" t="s">
        <v>110</v>
      </c>
    </row>
    <row r="5" s="55" customFormat="1" customHeight="1" spans="1:8">
      <c r="A5" s="66" t="s">
        <v>1789</v>
      </c>
      <c r="B5" s="77">
        <v>71705</v>
      </c>
      <c r="C5" s="67">
        <v>76219</v>
      </c>
      <c r="D5" s="67">
        <f t="shared" ref="D5:D8" si="0">C5</f>
        <v>76219</v>
      </c>
      <c r="E5" s="67">
        <v>78667</v>
      </c>
      <c r="F5" s="78">
        <f t="shared" ref="F5:F8" si="1">E5/C5</f>
        <v>1.0321179758328</v>
      </c>
      <c r="G5" s="79">
        <f t="shared" ref="G5:G8" si="2">E5/D5</f>
        <v>1.0321179758328</v>
      </c>
      <c r="H5" s="79">
        <f t="shared" ref="H5:H8" si="3">E5/B5</f>
        <v>1.09709225298096</v>
      </c>
    </row>
    <row r="6" s="54" customFormat="1" customHeight="1" spans="1:8">
      <c r="A6" s="70" t="s">
        <v>1790</v>
      </c>
      <c r="B6" s="18">
        <v>41640</v>
      </c>
      <c r="C6" s="71">
        <v>44304</v>
      </c>
      <c r="D6" s="71">
        <f t="shared" si="0"/>
        <v>44304</v>
      </c>
      <c r="E6" s="71">
        <v>45965</v>
      </c>
      <c r="F6" s="78">
        <f t="shared" si="1"/>
        <v>1.03749097146984</v>
      </c>
      <c r="G6" s="79">
        <f t="shared" si="2"/>
        <v>1.03749097146984</v>
      </c>
      <c r="H6" s="79">
        <f t="shared" si="3"/>
        <v>1.10386647454371</v>
      </c>
    </row>
    <row r="7" s="54" customFormat="1" customHeight="1" spans="1:8">
      <c r="A7" s="70" t="s">
        <v>1791</v>
      </c>
      <c r="B7" s="18"/>
      <c r="C7" s="71"/>
      <c r="D7" s="71"/>
      <c r="E7" s="71"/>
      <c r="F7" s="78"/>
      <c r="G7" s="79"/>
      <c r="H7" s="79"/>
    </row>
    <row r="8" s="54" customFormat="1" customHeight="1" spans="1:8">
      <c r="A8" s="70" t="s">
        <v>1792</v>
      </c>
      <c r="B8" s="18">
        <v>21</v>
      </c>
      <c r="C8" s="71">
        <v>25</v>
      </c>
      <c r="D8" s="71">
        <f t="shared" si="0"/>
        <v>25</v>
      </c>
      <c r="E8" s="71">
        <v>49</v>
      </c>
      <c r="F8" s="78">
        <f t="shared" si="1"/>
        <v>1.96</v>
      </c>
      <c r="G8" s="79">
        <f t="shared" si="2"/>
        <v>1.96</v>
      </c>
      <c r="H8" s="79">
        <f t="shared" si="3"/>
        <v>2.33333333333333</v>
      </c>
    </row>
    <row r="9" s="54" customFormat="1" customHeight="1" spans="1:8">
      <c r="A9" s="70" t="s">
        <v>1793</v>
      </c>
      <c r="B9" s="18"/>
      <c r="C9" s="71"/>
      <c r="D9" s="71"/>
      <c r="E9" s="71"/>
      <c r="F9" s="78"/>
      <c r="G9" s="79"/>
      <c r="H9" s="79"/>
    </row>
    <row r="10" s="54" customFormat="1" customHeight="1" spans="1:8">
      <c r="A10" s="70" t="s">
        <v>1794</v>
      </c>
      <c r="B10" s="18">
        <v>492</v>
      </c>
      <c r="C10" s="71">
        <v>310</v>
      </c>
      <c r="D10" s="71">
        <f t="shared" ref="D10:D12" si="4">C10</f>
        <v>310</v>
      </c>
      <c r="E10" s="71">
        <v>1022</v>
      </c>
      <c r="F10" s="78">
        <f t="shared" ref="F10:F12" si="5">E10/C10</f>
        <v>3.29677419354839</v>
      </c>
      <c r="G10" s="79">
        <f t="shared" ref="G10:G12" si="6">E10/D10</f>
        <v>3.29677419354839</v>
      </c>
      <c r="H10" s="79">
        <f t="shared" ref="H10:H12" si="7">E10/B10</f>
        <v>2.07723577235772</v>
      </c>
    </row>
    <row r="11" s="54" customFormat="1" customHeight="1" spans="1:8">
      <c r="A11" s="70" t="s">
        <v>1795</v>
      </c>
      <c r="B11" s="18">
        <v>11</v>
      </c>
      <c r="C11" s="71">
        <v>11</v>
      </c>
      <c r="D11" s="71">
        <f t="shared" si="4"/>
        <v>11</v>
      </c>
      <c r="E11" s="71">
        <v>26</v>
      </c>
      <c r="F11" s="78">
        <f t="shared" si="5"/>
        <v>2.36363636363636</v>
      </c>
      <c r="G11" s="79">
        <f t="shared" si="6"/>
        <v>2.36363636363636</v>
      </c>
      <c r="H11" s="79">
        <f t="shared" si="7"/>
        <v>2.36363636363636</v>
      </c>
    </row>
    <row r="12" s="54" customFormat="1" customHeight="1" spans="1:8">
      <c r="A12" s="70" t="s">
        <v>1796</v>
      </c>
      <c r="B12" s="80">
        <v>29541</v>
      </c>
      <c r="C12" s="71">
        <v>31569</v>
      </c>
      <c r="D12" s="71">
        <f t="shared" si="4"/>
        <v>31569</v>
      </c>
      <c r="E12" s="71">
        <v>31605</v>
      </c>
      <c r="F12" s="78">
        <f t="shared" si="5"/>
        <v>1.00114035921315</v>
      </c>
      <c r="G12" s="79">
        <f t="shared" si="6"/>
        <v>1.00114035921315</v>
      </c>
      <c r="H12" s="79">
        <f t="shared" si="7"/>
        <v>1.06986899563319</v>
      </c>
    </row>
    <row r="13" s="54" customFormat="1" customHeight="1" spans="1:8">
      <c r="A13" s="70" t="s">
        <v>1797</v>
      </c>
      <c r="B13" s="71"/>
      <c r="C13" s="71"/>
      <c r="D13" s="67"/>
      <c r="E13" s="71"/>
      <c r="F13" s="78"/>
      <c r="G13" s="79"/>
      <c r="H13" s="79"/>
    </row>
    <row r="14" s="55" customFormat="1" customHeight="1" spans="1:8">
      <c r="A14" s="66" t="s">
        <v>1798</v>
      </c>
      <c r="B14" s="67">
        <v>16560</v>
      </c>
      <c r="C14" s="67">
        <v>24231</v>
      </c>
      <c r="D14" s="67">
        <f t="shared" ref="D14:D18" si="8">C14</f>
        <v>24231</v>
      </c>
      <c r="E14" s="67">
        <v>18335</v>
      </c>
      <c r="F14" s="78">
        <f t="shared" ref="F14:F18" si="9">E14/C14</f>
        <v>0.756675333250794</v>
      </c>
      <c r="G14" s="79">
        <f t="shared" ref="G14:G18" si="10">E14/D14</f>
        <v>0.756675333250794</v>
      </c>
      <c r="H14" s="79">
        <f t="shared" ref="H14:H21" si="11">E14/B14</f>
        <v>1.10718599033816</v>
      </c>
    </row>
    <row r="15" s="54" customFormat="1" customHeight="1" spans="1:8">
      <c r="A15" s="70" t="s">
        <v>1790</v>
      </c>
      <c r="B15" s="71">
        <v>14461</v>
      </c>
      <c r="C15" s="71">
        <v>22103</v>
      </c>
      <c r="D15" s="71">
        <f t="shared" si="8"/>
        <v>22103</v>
      </c>
      <c r="E15" s="71">
        <v>16198</v>
      </c>
      <c r="F15" s="78">
        <f t="shared" si="9"/>
        <v>0.732841695697417</v>
      </c>
      <c r="G15" s="79">
        <f t="shared" si="10"/>
        <v>0.732841695697417</v>
      </c>
      <c r="H15" s="79">
        <f t="shared" si="11"/>
        <v>1.12011617453841</v>
      </c>
    </row>
    <row r="16" s="54" customFormat="1" customHeight="1" spans="1:8">
      <c r="A16" s="70" t="s">
        <v>1791</v>
      </c>
      <c r="B16" s="71">
        <v>1595</v>
      </c>
      <c r="C16" s="71">
        <v>1595</v>
      </c>
      <c r="D16" s="71">
        <f t="shared" si="8"/>
        <v>1595</v>
      </c>
      <c r="E16" s="71">
        <v>1828</v>
      </c>
      <c r="F16" s="78">
        <f t="shared" si="9"/>
        <v>1.14608150470219</v>
      </c>
      <c r="G16" s="79">
        <f t="shared" si="10"/>
        <v>1.14608150470219</v>
      </c>
      <c r="H16" s="79">
        <f t="shared" si="11"/>
        <v>1.14608150470219</v>
      </c>
    </row>
    <row r="17" s="54" customFormat="1" customHeight="1" spans="1:8">
      <c r="A17" s="70" t="s">
        <v>1792</v>
      </c>
      <c r="B17" s="71">
        <v>8</v>
      </c>
      <c r="C17" s="71">
        <v>8</v>
      </c>
      <c r="D17" s="71">
        <f t="shared" si="8"/>
        <v>8</v>
      </c>
      <c r="E17" s="71">
        <v>6</v>
      </c>
      <c r="F17" s="78">
        <f t="shared" si="9"/>
        <v>0.75</v>
      </c>
      <c r="G17" s="79">
        <f t="shared" si="10"/>
        <v>0.75</v>
      </c>
      <c r="H17" s="79">
        <f t="shared" si="11"/>
        <v>0.75</v>
      </c>
    </row>
    <row r="18" s="54" customFormat="1" customHeight="1" spans="1:8">
      <c r="A18" s="70" t="s">
        <v>1794</v>
      </c>
      <c r="B18" s="71">
        <v>494</v>
      </c>
      <c r="C18" s="71">
        <v>525</v>
      </c>
      <c r="D18" s="71">
        <f t="shared" si="8"/>
        <v>525</v>
      </c>
      <c r="E18" s="71">
        <v>280</v>
      </c>
      <c r="F18" s="78">
        <f t="shared" si="9"/>
        <v>0.533333333333333</v>
      </c>
      <c r="G18" s="79">
        <f t="shared" si="10"/>
        <v>0.533333333333333</v>
      </c>
      <c r="H18" s="79">
        <f t="shared" si="11"/>
        <v>0.566801619433198</v>
      </c>
    </row>
    <row r="19" s="54" customFormat="1" customHeight="1" spans="1:8">
      <c r="A19" s="70" t="s">
        <v>1795</v>
      </c>
      <c r="B19" s="71">
        <v>2</v>
      </c>
      <c r="C19" s="71"/>
      <c r="D19" s="71"/>
      <c r="E19" s="71">
        <v>23</v>
      </c>
      <c r="F19" s="78"/>
      <c r="G19" s="79"/>
      <c r="H19" s="79">
        <f t="shared" si="11"/>
        <v>11.5</v>
      </c>
    </row>
    <row r="20" s="55" customFormat="1" customHeight="1" spans="1:8">
      <c r="A20" s="66" t="s">
        <v>1799</v>
      </c>
      <c r="B20" s="77">
        <v>4334</v>
      </c>
      <c r="C20" s="67">
        <v>4245</v>
      </c>
      <c r="D20" s="67">
        <f t="shared" ref="D20:D23" si="12">C20</f>
        <v>4245</v>
      </c>
      <c r="E20" s="67">
        <v>4462</v>
      </c>
      <c r="F20" s="78">
        <f t="shared" ref="F20:F23" si="13">E20/C20</f>
        <v>1.05111896348645</v>
      </c>
      <c r="G20" s="79">
        <f t="shared" ref="G20:G23" si="14">E20/D20</f>
        <v>1.05111896348645</v>
      </c>
      <c r="H20" s="79">
        <f t="shared" si="11"/>
        <v>1.02953391785879</v>
      </c>
    </row>
    <row r="21" s="54" customFormat="1" customHeight="1" spans="1:8">
      <c r="A21" s="70" t="s">
        <v>1800</v>
      </c>
      <c r="B21" s="18">
        <v>2617</v>
      </c>
      <c r="C21" s="71">
        <v>2743</v>
      </c>
      <c r="D21" s="71">
        <f t="shared" si="12"/>
        <v>2743</v>
      </c>
      <c r="E21" s="71">
        <v>2761</v>
      </c>
      <c r="F21" s="78">
        <f t="shared" si="13"/>
        <v>1.00656215822093</v>
      </c>
      <c r="G21" s="79">
        <f t="shared" si="14"/>
        <v>1.00656215822093</v>
      </c>
      <c r="H21" s="79">
        <f t="shared" si="11"/>
        <v>1.05502483760031</v>
      </c>
    </row>
    <row r="22" s="54" customFormat="1" customHeight="1" spans="1:8">
      <c r="A22" s="70" t="s">
        <v>1791</v>
      </c>
      <c r="B22" s="18"/>
      <c r="C22" s="71"/>
      <c r="D22" s="71"/>
      <c r="E22" s="71"/>
      <c r="F22" s="78"/>
      <c r="G22" s="79"/>
      <c r="H22" s="79"/>
    </row>
    <row r="23" s="54" customFormat="1" customHeight="1" spans="1:8">
      <c r="A23" s="70" t="s">
        <v>1792</v>
      </c>
      <c r="B23" s="18">
        <v>2</v>
      </c>
      <c r="C23" s="71">
        <v>2</v>
      </c>
      <c r="D23" s="71">
        <f t="shared" si="12"/>
        <v>2</v>
      </c>
      <c r="E23" s="71">
        <v>6</v>
      </c>
      <c r="F23" s="78">
        <f t="shared" si="13"/>
        <v>3</v>
      </c>
      <c r="G23" s="79">
        <f t="shared" si="14"/>
        <v>3</v>
      </c>
      <c r="H23" s="79">
        <f t="shared" ref="H23:H28" si="15">E23/B23</f>
        <v>3</v>
      </c>
    </row>
    <row r="24" s="54" customFormat="1" customHeight="1" spans="1:8">
      <c r="A24" s="70" t="s">
        <v>1794</v>
      </c>
      <c r="B24" s="18">
        <v>3</v>
      </c>
      <c r="C24" s="71"/>
      <c r="D24" s="71"/>
      <c r="E24" s="71">
        <v>2</v>
      </c>
      <c r="F24" s="78"/>
      <c r="G24" s="79"/>
      <c r="H24" s="79">
        <f t="shared" si="15"/>
        <v>0.666666666666667</v>
      </c>
    </row>
    <row r="25" s="54" customFormat="1" customHeight="1" spans="1:8">
      <c r="A25" s="70" t="s">
        <v>1795</v>
      </c>
      <c r="B25" s="18">
        <v>1</v>
      </c>
      <c r="C25" s="71"/>
      <c r="D25" s="71"/>
      <c r="E25" s="71">
        <v>42</v>
      </c>
      <c r="F25" s="78"/>
      <c r="G25" s="79"/>
      <c r="H25" s="79">
        <f t="shared" si="15"/>
        <v>42</v>
      </c>
    </row>
    <row r="26" s="54" customFormat="1" customHeight="1" spans="1:8">
      <c r="A26" s="70" t="s">
        <v>1801</v>
      </c>
      <c r="B26" s="18">
        <v>1711</v>
      </c>
      <c r="C26" s="71">
        <v>1500</v>
      </c>
      <c r="D26" s="71">
        <f t="shared" ref="D26:D28" si="16">C26</f>
        <v>1500</v>
      </c>
      <c r="E26" s="71">
        <v>1651</v>
      </c>
      <c r="F26" s="78">
        <f t="shared" ref="F26:F28" si="17">E26/C26</f>
        <v>1.10066666666667</v>
      </c>
      <c r="G26" s="79">
        <f t="shared" ref="G26:G28" si="18">E26/D26</f>
        <v>1.10066666666667</v>
      </c>
      <c r="H26" s="79">
        <f t="shared" si="15"/>
        <v>0.964932787843366</v>
      </c>
    </row>
    <row r="27" s="55" customFormat="1" customHeight="1" spans="1:8">
      <c r="A27" s="66" t="s">
        <v>1802</v>
      </c>
      <c r="B27" s="77">
        <v>23067</v>
      </c>
      <c r="C27" s="67">
        <v>20581</v>
      </c>
      <c r="D27" s="67">
        <f t="shared" si="16"/>
        <v>20581</v>
      </c>
      <c r="E27" s="67">
        <v>18829</v>
      </c>
      <c r="F27" s="78">
        <f t="shared" si="17"/>
        <v>0.914872941062145</v>
      </c>
      <c r="G27" s="79">
        <f t="shared" si="18"/>
        <v>0.914872941062145</v>
      </c>
      <c r="H27" s="79">
        <f t="shared" si="15"/>
        <v>0.816274331295791</v>
      </c>
    </row>
    <row r="28" s="54" customFormat="1" customHeight="1" spans="1:8">
      <c r="A28" s="70" t="s">
        <v>1803</v>
      </c>
      <c r="B28" s="18">
        <v>17880</v>
      </c>
      <c r="C28" s="71">
        <v>14660</v>
      </c>
      <c r="D28" s="71">
        <f t="shared" si="16"/>
        <v>14660</v>
      </c>
      <c r="E28" s="71">
        <v>13575</v>
      </c>
      <c r="F28" s="78">
        <f t="shared" si="17"/>
        <v>0.925989085948158</v>
      </c>
      <c r="G28" s="79">
        <f t="shared" si="18"/>
        <v>0.925989085948158</v>
      </c>
      <c r="H28" s="79">
        <f t="shared" si="15"/>
        <v>0.759228187919463</v>
      </c>
    </row>
    <row r="29" s="54" customFormat="1" customHeight="1" spans="1:8">
      <c r="A29" s="70" t="s">
        <v>1791</v>
      </c>
      <c r="B29" s="18"/>
      <c r="C29" s="71"/>
      <c r="D29" s="71"/>
      <c r="E29" s="71"/>
      <c r="F29" s="78"/>
      <c r="G29" s="79"/>
      <c r="H29" s="79"/>
    </row>
    <row r="30" s="54" customFormat="1" customHeight="1" spans="1:8">
      <c r="A30" s="70" t="s">
        <v>1792</v>
      </c>
      <c r="B30" s="18">
        <v>65</v>
      </c>
      <c r="C30" s="71">
        <v>90</v>
      </c>
      <c r="D30" s="71">
        <f t="shared" ref="D30:D34" si="19">C30</f>
        <v>90</v>
      </c>
      <c r="E30" s="71">
        <v>148</v>
      </c>
      <c r="F30" s="78">
        <f t="shared" ref="F30:F34" si="20">E30/C30</f>
        <v>1.64444444444444</v>
      </c>
      <c r="G30" s="79">
        <f t="shared" ref="G30:G34" si="21">E30/D30</f>
        <v>1.64444444444444</v>
      </c>
      <c r="H30" s="79">
        <f t="shared" ref="H30:H34" si="22">E30/B30</f>
        <v>2.27692307692308</v>
      </c>
    </row>
    <row r="31" s="54" customFormat="1" customHeight="1" spans="1:8">
      <c r="A31" s="70" t="s">
        <v>1794</v>
      </c>
      <c r="B31" s="18">
        <v>11</v>
      </c>
      <c r="C31" s="71"/>
      <c r="D31" s="71">
        <f t="shared" si="19"/>
        <v>0</v>
      </c>
      <c r="E31" s="71">
        <v>6</v>
      </c>
      <c r="F31" s="78"/>
      <c r="G31" s="79"/>
      <c r="H31" s="79">
        <f t="shared" si="22"/>
        <v>0.545454545454545</v>
      </c>
    </row>
    <row r="32" s="54" customFormat="1" customHeight="1" spans="1:8">
      <c r="A32" s="70" t="s">
        <v>1795</v>
      </c>
      <c r="B32" s="18">
        <v>11</v>
      </c>
      <c r="C32" s="71"/>
      <c r="D32" s="71"/>
      <c r="E32" s="71"/>
      <c r="F32" s="78"/>
      <c r="G32" s="79"/>
      <c r="H32" s="79">
        <f t="shared" si="22"/>
        <v>0</v>
      </c>
    </row>
    <row r="33" s="54" customFormat="1" customHeight="1" spans="1:8">
      <c r="A33" s="70" t="s">
        <v>1801</v>
      </c>
      <c r="B33" s="18">
        <v>5100</v>
      </c>
      <c r="C33" s="71">
        <v>5831</v>
      </c>
      <c r="D33" s="71">
        <f t="shared" si="19"/>
        <v>5831</v>
      </c>
      <c r="E33" s="71">
        <v>5100</v>
      </c>
      <c r="F33" s="78">
        <f t="shared" si="20"/>
        <v>0.87463556851312</v>
      </c>
      <c r="G33" s="79">
        <f t="shared" si="21"/>
        <v>0.87463556851312</v>
      </c>
      <c r="H33" s="79">
        <f t="shared" si="22"/>
        <v>1</v>
      </c>
    </row>
    <row r="34" s="55" customFormat="1" customHeight="1" spans="1:8">
      <c r="A34" s="66" t="s">
        <v>1804</v>
      </c>
      <c r="B34" s="77">
        <v>909</v>
      </c>
      <c r="C34" s="67">
        <v>928</v>
      </c>
      <c r="D34" s="71">
        <f t="shared" si="19"/>
        <v>928</v>
      </c>
      <c r="E34" s="67">
        <v>921</v>
      </c>
      <c r="F34" s="78">
        <f t="shared" si="20"/>
        <v>0.992456896551724</v>
      </c>
      <c r="G34" s="79">
        <f t="shared" si="21"/>
        <v>0.992456896551724</v>
      </c>
      <c r="H34" s="79">
        <f t="shared" si="22"/>
        <v>1.01320132013201</v>
      </c>
    </row>
    <row r="35" s="54" customFormat="1" customHeight="1" spans="1:8">
      <c r="A35" s="70" t="s">
        <v>1805</v>
      </c>
      <c r="B35" s="71"/>
      <c r="C35" s="71"/>
      <c r="D35" s="71"/>
      <c r="E35" s="71"/>
      <c r="F35" s="78"/>
      <c r="G35" s="79"/>
      <c r="H35" s="79"/>
    </row>
    <row r="36" s="54" customFormat="1" customHeight="1" spans="1:8">
      <c r="A36" s="70" t="s">
        <v>1791</v>
      </c>
      <c r="B36" s="71"/>
      <c r="C36" s="71"/>
      <c r="D36" s="71"/>
      <c r="E36" s="71"/>
      <c r="F36" s="78"/>
      <c r="G36" s="79"/>
      <c r="H36" s="79"/>
    </row>
    <row r="37" s="54" customFormat="1" customHeight="1" spans="1:8">
      <c r="A37" s="70" t="s">
        <v>1792</v>
      </c>
      <c r="B37" s="71"/>
      <c r="C37" s="71"/>
      <c r="D37" s="71"/>
      <c r="E37" s="71"/>
      <c r="F37" s="78"/>
      <c r="G37" s="79"/>
      <c r="H37" s="79"/>
    </row>
    <row r="38" s="54" customFormat="1" customHeight="1" spans="1:8">
      <c r="A38" s="70" t="s">
        <v>1795</v>
      </c>
      <c r="B38" s="71"/>
      <c r="C38" s="71"/>
      <c r="D38" s="71"/>
      <c r="E38" s="71"/>
      <c r="F38" s="78"/>
      <c r="G38" s="79"/>
      <c r="H38" s="79"/>
    </row>
    <row r="39" s="54" customFormat="1" customHeight="1" spans="1:8">
      <c r="A39" s="70" t="s">
        <v>1801</v>
      </c>
      <c r="B39" s="71">
        <v>909</v>
      </c>
      <c r="C39" s="71">
        <v>928</v>
      </c>
      <c r="D39" s="71">
        <f t="shared" ref="D39:D42" si="23">C39</f>
        <v>928</v>
      </c>
      <c r="E39" s="71">
        <v>921</v>
      </c>
      <c r="F39" s="78">
        <f t="shared" ref="F39:F42" si="24">E39/C39</f>
        <v>0.992456896551724</v>
      </c>
      <c r="G39" s="79">
        <f t="shared" ref="G39:G42" si="25">E39/D39</f>
        <v>0.992456896551724</v>
      </c>
      <c r="H39" s="79">
        <f t="shared" ref="H39:H42" si="26">E39/B39</f>
        <v>1.01320132013201</v>
      </c>
    </row>
    <row r="40" s="55" customFormat="1" customHeight="1" spans="1:8">
      <c r="A40" s="66" t="s">
        <v>1806</v>
      </c>
      <c r="B40" s="67">
        <v>13576</v>
      </c>
      <c r="C40" s="67">
        <v>13187</v>
      </c>
      <c r="D40" s="67">
        <f t="shared" si="23"/>
        <v>13187</v>
      </c>
      <c r="E40" s="67">
        <v>11623</v>
      </c>
      <c r="F40" s="78">
        <f t="shared" si="24"/>
        <v>0.881398346856753</v>
      </c>
      <c r="G40" s="79">
        <f t="shared" si="25"/>
        <v>0.881398346856753</v>
      </c>
      <c r="H40" s="79">
        <f t="shared" si="26"/>
        <v>0.856143193871538</v>
      </c>
    </row>
    <row r="41" s="54" customFormat="1" customHeight="1" spans="1:8">
      <c r="A41" s="70" t="s">
        <v>1807</v>
      </c>
      <c r="B41" s="71">
        <v>4556</v>
      </c>
      <c r="C41" s="71">
        <v>4375</v>
      </c>
      <c r="D41" s="71">
        <f t="shared" si="23"/>
        <v>4375</v>
      </c>
      <c r="E41" s="71">
        <v>3311</v>
      </c>
      <c r="F41" s="78">
        <f t="shared" si="24"/>
        <v>0.7568</v>
      </c>
      <c r="G41" s="79">
        <f t="shared" si="25"/>
        <v>0.7568</v>
      </c>
      <c r="H41" s="79">
        <f t="shared" si="26"/>
        <v>0.726733977172959</v>
      </c>
    </row>
    <row r="42" s="54" customFormat="1" customHeight="1" spans="1:8">
      <c r="A42" s="70" t="s">
        <v>1791</v>
      </c>
      <c r="B42" s="71">
        <v>5935</v>
      </c>
      <c r="C42" s="71">
        <v>6769</v>
      </c>
      <c r="D42" s="71">
        <f t="shared" si="23"/>
        <v>6769</v>
      </c>
      <c r="E42" s="71">
        <v>6264</v>
      </c>
      <c r="F42" s="78">
        <f t="shared" si="24"/>
        <v>0.925395183926725</v>
      </c>
      <c r="G42" s="79">
        <f t="shared" si="25"/>
        <v>0.925395183926725</v>
      </c>
      <c r="H42" s="79">
        <f t="shared" si="26"/>
        <v>1.05543386689132</v>
      </c>
    </row>
    <row r="43" s="54" customFormat="1" customHeight="1" spans="1:8">
      <c r="A43" s="70" t="s">
        <v>1808</v>
      </c>
      <c r="B43" s="71"/>
      <c r="C43" s="71"/>
      <c r="D43" s="71"/>
      <c r="E43" s="71"/>
      <c r="F43" s="78"/>
      <c r="G43" s="79"/>
      <c r="H43" s="79"/>
    </row>
    <row r="44" s="54" customFormat="1" customHeight="1" spans="1:8">
      <c r="A44" s="70" t="s">
        <v>1792</v>
      </c>
      <c r="B44" s="71">
        <v>37</v>
      </c>
      <c r="C44" s="71">
        <v>42</v>
      </c>
      <c r="D44" s="71">
        <f t="shared" ref="D44:D51" si="27">C44</f>
        <v>42</v>
      </c>
      <c r="E44" s="71">
        <v>40</v>
      </c>
      <c r="F44" s="78">
        <f t="shared" ref="F44:F51" si="28">E44/C44</f>
        <v>0.952380952380952</v>
      </c>
      <c r="G44" s="79">
        <f t="shared" ref="G44:G51" si="29">E44/D44</f>
        <v>0.952380952380952</v>
      </c>
      <c r="H44" s="79">
        <f t="shared" ref="H44:H61" si="30">E44/B44</f>
        <v>1.08108108108108</v>
      </c>
    </row>
    <row r="45" s="54" customFormat="1" customHeight="1" spans="1:8">
      <c r="A45" s="70" t="s">
        <v>1793</v>
      </c>
      <c r="B45" s="71">
        <v>71</v>
      </c>
      <c r="C45" s="71">
        <v>461</v>
      </c>
      <c r="D45" s="71">
        <f t="shared" si="27"/>
        <v>461</v>
      </c>
      <c r="E45" s="71">
        <v>415</v>
      </c>
      <c r="F45" s="78">
        <f t="shared" si="28"/>
        <v>0.900216919739696</v>
      </c>
      <c r="G45" s="79">
        <f t="shared" si="29"/>
        <v>0.900216919739696</v>
      </c>
      <c r="H45" s="79">
        <f t="shared" si="30"/>
        <v>5.84507042253521</v>
      </c>
    </row>
    <row r="46" s="54" customFormat="1" customHeight="1" spans="1:8">
      <c r="A46" s="70" t="s">
        <v>1794</v>
      </c>
      <c r="B46" s="71">
        <v>2911</v>
      </c>
      <c r="C46" s="71">
        <v>1490</v>
      </c>
      <c r="D46" s="71">
        <f t="shared" si="27"/>
        <v>1490</v>
      </c>
      <c r="E46" s="71">
        <v>60</v>
      </c>
      <c r="F46" s="78">
        <f t="shared" si="28"/>
        <v>0.0402684563758389</v>
      </c>
      <c r="G46" s="79">
        <f t="shared" si="29"/>
        <v>0.0402684563758389</v>
      </c>
      <c r="H46" s="79">
        <f t="shared" si="30"/>
        <v>0.020611473720371</v>
      </c>
    </row>
    <row r="47" s="54" customFormat="1" customHeight="1" spans="1:8">
      <c r="A47" s="70" t="s">
        <v>1795</v>
      </c>
      <c r="B47" s="71">
        <v>66</v>
      </c>
      <c r="C47" s="71">
        <v>50</v>
      </c>
      <c r="D47" s="71">
        <f t="shared" si="27"/>
        <v>50</v>
      </c>
      <c r="E47" s="71">
        <v>1533</v>
      </c>
      <c r="F47" s="78">
        <f t="shared" si="28"/>
        <v>30.66</v>
      </c>
      <c r="G47" s="79">
        <f t="shared" si="29"/>
        <v>30.66</v>
      </c>
      <c r="H47" s="79">
        <f t="shared" si="30"/>
        <v>23.2272727272727</v>
      </c>
    </row>
    <row r="48" s="55" customFormat="1" customHeight="1" spans="1:8">
      <c r="A48" s="66" t="s">
        <v>1809</v>
      </c>
      <c r="B48" s="77">
        <v>24401</v>
      </c>
      <c r="C48" s="67">
        <v>27788</v>
      </c>
      <c r="D48" s="67">
        <f t="shared" si="27"/>
        <v>27788</v>
      </c>
      <c r="E48" s="67">
        <v>32209</v>
      </c>
      <c r="F48" s="78">
        <f t="shared" si="28"/>
        <v>1.15909745213761</v>
      </c>
      <c r="G48" s="79">
        <f t="shared" si="29"/>
        <v>1.15909745213761</v>
      </c>
      <c r="H48" s="79">
        <f t="shared" si="30"/>
        <v>1.31998688578337</v>
      </c>
    </row>
    <row r="49" s="54" customFormat="1" customHeight="1" spans="1:8">
      <c r="A49" s="70" t="s">
        <v>1803</v>
      </c>
      <c r="B49" s="18">
        <v>9312</v>
      </c>
      <c r="C49" s="71">
        <v>9969</v>
      </c>
      <c r="D49" s="71">
        <f t="shared" si="27"/>
        <v>9969</v>
      </c>
      <c r="E49" s="71">
        <v>10140</v>
      </c>
      <c r="F49" s="78">
        <f t="shared" si="28"/>
        <v>1.01715317484201</v>
      </c>
      <c r="G49" s="79">
        <f t="shared" si="29"/>
        <v>1.01715317484201</v>
      </c>
      <c r="H49" s="79">
        <f t="shared" si="30"/>
        <v>1.0889175257732</v>
      </c>
    </row>
    <row r="50" s="54" customFormat="1" customHeight="1" spans="1:8">
      <c r="A50" s="70" t="s">
        <v>1791</v>
      </c>
      <c r="B50" s="18">
        <v>1002</v>
      </c>
      <c r="C50" s="71">
        <v>465</v>
      </c>
      <c r="D50" s="71">
        <f t="shared" si="27"/>
        <v>465</v>
      </c>
      <c r="E50" s="71">
        <v>462</v>
      </c>
      <c r="F50" s="78">
        <f t="shared" si="28"/>
        <v>0.993548387096774</v>
      </c>
      <c r="G50" s="79">
        <f t="shared" si="29"/>
        <v>0.993548387096774</v>
      </c>
      <c r="H50" s="79">
        <f t="shared" si="30"/>
        <v>0.461077844311377</v>
      </c>
    </row>
    <row r="51" s="54" customFormat="1" customHeight="1" spans="1:8">
      <c r="A51" s="70" t="s">
        <v>1792</v>
      </c>
      <c r="B51" s="18">
        <v>20</v>
      </c>
      <c r="C51" s="71">
        <v>21</v>
      </c>
      <c r="D51" s="71">
        <f t="shared" si="27"/>
        <v>21</v>
      </c>
      <c r="E51" s="71">
        <v>16</v>
      </c>
      <c r="F51" s="78">
        <f t="shared" si="28"/>
        <v>0.761904761904762</v>
      </c>
      <c r="G51" s="79">
        <f t="shared" si="29"/>
        <v>0.761904761904762</v>
      </c>
      <c r="H51" s="79">
        <f t="shared" si="30"/>
        <v>0.8</v>
      </c>
    </row>
    <row r="52" s="54" customFormat="1" customHeight="1" spans="1:8">
      <c r="A52" s="70" t="s">
        <v>1795</v>
      </c>
      <c r="B52" s="18">
        <v>2</v>
      </c>
      <c r="C52" s="71"/>
      <c r="D52" s="71"/>
      <c r="E52" s="71">
        <v>57</v>
      </c>
      <c r="F52" s="78"/>
      <c r="G52" s="79"/>
      <c r="H52" s="79">
        <f t="shared" si="30"/>
        <v>28.5</v>
      </c>
    </row>
    <row r="53" s="54" customFormat="1" customHeight="1" spans="1:8">
      <c r="A53" s="70" t="s">
        <v>1801</v>
      </c>
      <c r="B53" s="18">
        <v>14065</v>
      </c>
      <c r="C53" s="71">
        <v>17333</v>
      </c>
      <c r="D53" s="71">
        <f t="shared" ref="D53:D61" si="31">C53</f>
        <v>17333</v>
      </c>
      <c r="E53" s="71">
        <v>21534</v>
      </c>
      <c r="F53" s="78">
        <f t="shared" ref="F53:F61" si="32">E53/C53</f>
        <v>1.2423700455778</v>
      </c>
      <c r="G53" s="79">
        <f t="shared" ref="G53:G61" si="33">E53/D53</f>
        <v>1.2423700455778</v>
      </c>
      <c r="H53" s="79">
        <f t="shared" si="30"/>
        <v>1.53103448275862</v>
      </c>
    </row>
    <row r="54" s="55" customFormat="1" customHeight="1" spans="1:8">
      <c r="A54" s="72" t="s">
        <v>1810</v>
      </c>
      <c r="B54" s="77">
        <f>B5+B14+B20+B27+B34+B40+B48</f>
        <v>154552</v>
      </c>
      <c r="C54" s="77">
        <f>C5+C14+C20+C27+C34+C40+C48</f>
        <v>167179</v>
      </c>
      <c r="D54" s="67">
        <f t="shared" si="31"/>
        <v>167179</v>
      </c>
      <c r="E54" s="77">
        <f>E5+E14+E20+E27+E34+E40+E48</f>
        <v>165046</v>
      </c>
      <c r="F54" s="78">
        <f t="shared" si="32"/>
        <v>0.987241220488219</v>
      </c>
      <c r="G54" s="79">
        <f t="shared" si="33"/>
        <v>0.987241220488219</v>
      </c>
      <c r="H54" s="79">
        <f t="shared" si="30"/>
        <v>1.06789947719861</v>
      </c>
    </row>
    <row r="55" s="54" customFormat="1" customHeight="1" spans="1:8">
      <c r="A55" s="70" t="s">
        <v>1811</v>
      </c>
      <c r="B55" s="18">
        <f>B6+B15+B21+B28+B41+B49</f>
        <v>90466</v>
      </c>
      <c r="C55" s="18">
        <f>C6+C15+C21+C28+C41+C49</f>
        <v>98154</v>
      </c>
      <c r="D55" s="71">
        <f t="shared" si="31"/>
        <v>98154</v>
      </c>
      <c r="E55" s="18">
        <f>E6+E15+E21+E28+E41+E49</f>
        <v>91950</v>
      </c>
      <c r="F55" s="78">
        <f t="shared" si="32"/>
        <v>0.936793202518491</v>
      </c>
      <c r="G55" s="79">
        <f t="shared" si="33"/>
        <v>0.936793202518491</v>
      </c>
      <c r="H55" s="79">
        <f t="shared" si="30"/>
        <v>1.01640395286627</v>
      </c>
    </row>
    <row r="56" s="54" customFormat="1" customHeight="1" spans="1:8">
      <c r="A56" s="70" t="s">
        <v>1812</v>
      </c>
      <c r="B56" s="18">
        <f>B7+B16+B22+B29+B42+B50</f>
        <v>8532</v>
      </c>
      <c r="C56" s="18">
        <f>C7+C16+C22+C29+C42+C50</f>
        <v>8829</v>
      </c>
      <c r="D56" s="71">
        <f t="shared" si="31"/>
        <v>8829</v>
      </c>
      <c r="E56" s="18">
        <f>E7+E16+E22+E29+E42+E50</f>
        <v>8554</v>
      </c>
      <c r="F56" s="78">
        <f t="shared" si="32"/>
        <v>0.968852644693623</v>
      </c>
      <c r="G56" s="79">
        <f t="shared" si="33"/>
        <v>0.968852644693623</v>
      </c>
      <c r="H56" s="79">
        <f t="shared" si="30"/>
        <v>1.00257852789498</v>
      </c>
    </row>
    <row r="57" s="54" customFormat="1" customHeight="1" spans="1:8">
      <c r="A57" s="70" t="s">
        <v>1813</v>
      </c>
      <c r="B57" s="18">
        <f>B8+B17+B23+B30+B44+B43+B51</f>
        <v>153</v>
      </c>
      <c r="C57" s="18">
        <f>C8+C17+C23+C30+C44+C43+C51</f>
        <v>188</v>
      </c>
      <c r="D57" s="71">
        <f t="shared" si="31"/>
        <v>188</v>
      </c>
      <c r="E57" s="18">
        <f>E8+E17+E23+E30+E44+E43+E51</f>
        <v>265</v>
      </c>
      <c r="F57" s="78">
        <f t="shared" si="32"/>
        <v>1.40957446808511</v>
      </c>
      <c r="G57" s="79">
        <f t="shared" si="33"/>
        <v>1.40957446808511</v>
      </c>
      <c r="H57" s="79">
        <f t="shared" si="30"/>
        <v>1.73202614379085</v>
      </c>
    </row>
    <row r="58" s="54" customFormat="1" customHeight="1" spans="1:8">
      <c r="A58" s="70" t="s">
        <v>1814</v>
      </c>
      <c r="B58" s="18">
        <v>71</v>
      </c>
      <c r="C58" s="18">
        <v>461</v>
      </c>
      <c r="D58" s="71">
        <f t="shared" si="31"/>
        <v>461</v>
      </c>
      <c r="E58" s="18">
        <v>415</v>
      </c>
      <c r="F58" s="78">
        <f t="shared" si="32"/>
        <v>0.900216919739696</v>
      </c>
      <c r="G58" s="79">
        <f t="shared" si="33"/>
        <v>0.900216919739696</v>
      </c>
      <c r="H58" s="79">
        <f t="shared" si="30"/>
        <v>5.84507042253521</v>
      </c>
    </row>
    <row r="59" s="54" customFormat="1" customHeight="1" spans="1:8">
      <c r="A59" s="70" t="s">
        <v>1815</v>
      </c>
      <c r="B59" s="80">
        <f>B32+B38+B47+B52+B25+B19+B11</f>
        <v>93</v>
      </c>
      <c r="C59" s="80">
        <f>C32+C38+C47+C52+C25+C19+C11</f>
        <v>61</v>
      </c>
      <c r="D59" s="71">
        <f t="shared" si="31"/>
        <v>61</v>
      </c>
      <c r="E59" s="80">
        <f>E32+E38+E47+E52+E25+E19+E11</f>
        <v>1681</v>
      </c>
      <c r="F59" s="78">
        <f t="shared" si="32"/>
        <v>27.5573770491803</v>
      </c>
      <c r="G59" s="79">
        <f t="shared" si="33"/>
        <v>27.5573770491803</v>
      </c>
      <c r="H59" s="79">
        <f t="shared" si="30"/>
        <v>18.0752688172043</v>
      </c>
    </row>
    <row r="60" s="54" customFormat="1" customHeight="1" spans="1:8">
      <c r="A60" s="70" t="s">
        <v>1816</v>
      </c>
      <c r="B60" s="80">
        <f>B10+B18+B24+B31+B46</f>
        <v>3911</v>
      </c>
      <c r="C60" s="80">
        <f>C10+C18+C24+C31+C46</f>
        <v>2325</v>
      </c>
      <c r="D60" s="71">
        <f t="shared" si="31"/>
        <v>2325</v>
      </c>
      <c r="E60" s="80">
        <f>E10+E18+E24+E31+E46</f>
        <v>1370</v>
      </c>
      <c r="F60" s="78">
        <f t="shared" si="32"/>
        <v>0.589247311827957</v>
      </c>
      <c r="G60" s="79">
        <f t="shared" si="33"/>
        <v>0.589247311827957</v>
      </c>
      <c r="H60" s="79">
        <f t="shared" si="30"/>
        <v>0.350294042444388</v>
      </c>
    </row>
    <row r="61" s="54" customFormat="1" customHeight="1" spans="1:8">
      <c r="A61" s="70" t="s">
        <v>1796</v>
      </c>
      <c r="B61" s="80">
        <f>B12+B26+B39+B53+B33</f>
        <v>51326</v>
      </c>
      <c r="C61" s="80">
        <f>C12+C26+C39+C53+C33</f>
        <v>57161</v>
      </c>
      <c r="D61" s="71">
        <f t="shared" si="31"/>
        <v>57161</v>
      </c>
      <c r="E61" s="80">
        <f>E12+E26+E39+E53+E33</f>
        <v>60811</v>
      </c>
      <c r="F61" s="78">
        <f t="shared" si="32"/>
        <v>1.06385472612446</v>
      </c>
      <c r="G61" s="79">
        <f t="shared" si="33"/>
        <v>1.06385472612446</v>
      </c>
      <c r="H61" s="79">
        <f t="shared" si="30"/>
        <v>1.18479912714803</v>
      </c>
    </row>
    <row r="62" s="54" customFormat="1" customHeight="1" spans="1:8">
      <c r="A62" s="70" t="s">
        <v>1817</v>
      </c>
      <c r="B62" s="71"/>
      <c r="C62" s="71"/>
      <c r="D62" s="71"/>
      <c r="E62" s="71"/>
      <c r="F62" s="78"/>
      <c r="G62" s="79"/>
      <c r="H62" s="79"/>
    </row>
    <row r="63" s="55" customFormat="1" customHeight="1" spans="1:8">
      <c r="A63" s="66" t="s">
        <v>145</v>
      </c>
      <c r="B63" s="67">
        <v>40169</v>
      </c>
      <c r="C63" s="67">
        <v>48499</v>
      </c>
      <c r="D63" s="67">
        <f>C63</f>
        <v>48499</v>
      </c>
      <c r="E63" s="67">
        <v>48499</v>
      </c>
      <c r="F63" s="78">
        <f>E63/C63</f>
        <v>1</v>
      </c>
      <c r="G63" s="79">
        <f>E63/D63</f>
        <v>1</v>
      </c>
      <c r="H63" s="79">
        <f>E63/B63</f>
        <v>1.20737384550275</v>
      </c>
    </row>
  </sheetData>
  <sheetProtection insertRows="0" insertColumns="0" deleteColumns="0" deleteRows="0" autoFilter="0"/>
  <mergeCells count="6">
    <mergeCell ref="A1:H1"/>
    <mergeCell ref="A2:H2"/>
    <mergeCell ref="C3:E3"/>
    <mergeCell ref="F3:H3"/>
    <mergeCell ref="A3:A4"/>
    <mergeCell ref="B3:B4"/>
  </mergeCells>
  <pageMargins left="0.75" right="0.75" top="1" bottom="1" header="0.511805555555556" footer="0.511805555555556"/>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57"/>
  <sheetViews>
    <sheetView workbookViewId="0">
      <selection activeCell="F4" sqref="F4"/>
    </sheetView>
  </sheetViews>
  <sheetFormatPr defaultColWidth="9" defaultRowHeight="20.25" customHeight="1"/>
  <cols>
    <col min="1" max="1" width="34.75" style="56" customWidth="1"/>
    <col min="2" max="2" width="16" style="56" customWidth="1"/>
    <col min="3" max="3" width="16.5740740740741" style="56" customWidth="1"/>
    <col min="4" max="4" width="19.4259259259259" style="56" customWidth="1"/>
    <col min="5" max="5" width="16.5740740740741" style="56" customWidth="1"/>
    <col min="6" max="6" width="13.8888888888889" style="57" customWidth="1"/>
    <col min="7" max="7" width="14.3333333333333" style="57" customWidth="1"/>
    <col min="8" max="8" width="14.1111111111111" style="57" customWidth="1"/>
    <col min="9" max="16384" width="9" style="54"/>
  </cols>
  <sheetData>
    <row r="1" s="54" customFormat="1" ht="45" customHeight="1" spans="1:8">
      <c r="A1" s="20" t="s">
        <v>1818</v>
      </c>
      <c r="B1" s="20"/>
      <c r="C1" s="20"/>
      <c r="D1" s="20"/>
      <c r="E1" s="20"/>
      <c r="F1" s="58"/>
      <c r="G1" s="58"/>
      <c r="H1" s="58"/>
    </row>
    <row r="2" s="54" customFormat="1" customHeight="1" spans="1:8">
      <c r="A2" s="21"/>
      <c r="B2" s="21"/>
      <c r="C2" s="21"/>
      <c r="D2" s="21"/>
      <c r="E2" s="21"/>
      <c r="F2" s="59"/>
      <c r="G2" s="59"/>
      <c r="H2" s="59" t="s">
        <v>104</v>
      </c>
    </row>
    <row r="3" s="54" customFormat="1" ht="24.75" customHeight="1" spans="1:9">
      <c r="A3" s="60" t="s">
        <v>158</v>
      </c>
      <c r="B3" s="49" t="s">
        <v>1783</v>
      </c>
      <c r="C3" s="49" t="s">
        <v>1784</v>
      </c>
      <c r="D3" s="49"/>
      <c r="E3" s="61"/>
      <c r="F3" s="62" t="s">
        <v>1785</v>
      </c>
      <c r="G3" s="63"/>
      <c r="H3" s="64"/>
      <c r="I3" s="73"/>
    </row>
    <row r="4" s="54" customFormat="1" ht="41.75" customHeight="1" spans="1:8">
      <c r="A4" s="60"/>
      <c r="B4" s="49"/>
      <c r="C4" s="49" t="s">
        <v>106</v>
      </c>
      <c r="D4" s="49" t="s">
        <v>1786</v>
      </c>
      <c r="E4" s="49" t="s">
        <v>108</v>
      </c>
      <c r="F4" s="65" t="s">
        <v>1787</v>
      </c>
      <c r="G4" s="65" t="s">
        <v>1788</v>
      </c>
      <c r="H4" s="65" t="s">
        <v>110</v>
      </c>
    </row>
    <row r="5" s="55" customFormat="1" customHeight="1" spans="1:8">
      <c r="A5" s="66" t="s">
        <v>1819</v>
      </c>
      <c r="B5" s="67">
        <v>71705</v>
      </c>
      <c r="C5" s="67">
        <v>76219</v>
      </c>
      <c r="D5" s="67">
        <f t="shared" ref="D5:D10" si="0">C5</f>
        <v>76219</v>
      </c>
      <c r="E5" s="67">
        <v>78668</v>
      </c>
      <c r="F5" s="68">
        <f t="shared" ref="F5:F10" si="1">E5/C5</f>
        <v>1.03213109592096</v>
      </c>
      <c r="G5" s="68">
        <f t="shared" ref="G5:G10" si="2">E5/D5</f>
        <v>1.03213109592096</v>
      </c>
      <c r="H5" s="69">
        <f t="shared" ref="H5:H10" si="3">E5/B5</f>
        <v>1.09710619900983</v>
      </c>
    </row>
    <row r="6" s="54" customFormat="1" customHeight="1" spans="1:8">
      <c r="A6" s="70" t="s">
        <v>1820</v>
      </c>
      <c r="B6" s="71">
        <v>28585</v>
      </c>
      <c r="C6" s="71">
        <v>30541</v>
      </c>
      <c r="D6" s="71">
        <f t="shared" si="0"/>
        <v>30541</v>
      </c>
      <c r="E6" s="71">
        <v>30362</v>
      </c>
      <c r="F6" s="68">
        <f t="shared" si="1"/>
        <v>0.994139026227039</v>
      </c>
      <c r="G6" s="68">
        <f t="shared" si="2"/>
        <v>0.994139026227039</v>
      </c>
      <c r="H6" s="69">
        <f t="shared" si="3"/>
        <v>1.06216547140108</v>
      </c>
    </row>
    <row r="7" s="54" customFormat="1" customHeight="1" spans="1:8">
      <c r="A7" s="70" t="s">
        <v>1821</v>
      </c>
      <c r="B7" s="71">
        <v>518</v>
      </c>
      <c r="C7" s="71">
        <v>660</v>
      </c>
      <c r="D7" s="71">
        <f t="shared" si="0"/>
        <v>660</v>
      </c>
      <c r="E7" s="71">
        <v>632</v>
      </c>
      <c r="F7" s="68">
        <f t="shared" si="1"/>
        <v>0.957575757575758</v>
      </c>
      <c r="G7" s="68">
        <f t="shared" si="2"/>
        <v>0.957575757575758</v>
      </c>
      <c r="H7" s="69">
        <f t="shared" si="3"/>
        <v>1.22007722007722</v>
      </c>
    </row>
    <row r="8" s="54" customFormat="1" customHeight="1" spans="1:8">
      <c r="A8" s="70" t="s">
        <v>1822</v>
      </c>
      <c r="B8" s="71">
        <v>364</v>
      </c>
      <c r="C8" s="71">
        <v>350</v>
      </c>
      <c r="D8" s="71">
        <f t="shared" si="0"/>
        <v>350</v>
      </c>
      <c r="E8" s="71">
        <v>497</v>
      </c>
      <c r="F8" s="68">
        <f t="shared" si="1"/>
        <v>1.42</v>
      </c>
      <c r="G8" s="68">
        <f t="shared" si="2"/>
        <v>1.42</v>
      </c>
      <c r="H8" s="69">
        <f t="shared" si="3"/>
        <v>1.36538461538462</v>
      </c>
    </row>
    <row r="9" s="54" customFormat="1" customHeight="1" spans="1:8">
      <c r="A9" s="70" t="s">
        <v>1823</v>
      </c>
      <c r="B9" s="71">
        <v>74</v>
      </c>
      <c r="C9" s="71">
        <v>18</v>
      </c>
      <c r="D9" s="71">
        <f t="shared" si="0"/>
        <v>18</v>
      </c>
      <c r="E9" s="71">
        <v>114</v>
      </c>
      <c r="F9" s="68">
        <f t="shared" si="1"/>
        <v>6.33333333333333</v>
      </c>
      <c r="G9" s="68">
        <f t="shared" si="2"/>
        <v>6.33333333333333</v>
      </c>
      <c r="H9" s="69">
        <f t="shared" si="3"/>
        <v>1.54054054054054</v>
      </c>
    </row>
    <row r="10" s="54" customFormat="1" customHeight="1" spans="1:8">
      <c r="A10" s="70" t="s">
        <v>1824</v>
      </c>
      <c r="B10" s="71">
        <v>42164</v>
      </c>
      <c r="C10" s="71">
        <v>44650</v>
      </c>
      <c r="D10" s="71">
        <f t="shared" si="0"/>
        <v>44650</v>
      </c>
      <c r="E10" s="71">
        <v>47063</v>
      </c>
      <c r="F10" s="68">
        <f t="shared" si="1"/>
        <v>1.05404255319149</v>
      </c>
      <c r="G10" s="68">
        <f t="shared" si="2"/>
        <v>1.05404255319149</v>
      </c>
      <c r="H10" s="69">
        <f t="shared" si="3"/>
        <v>1.11618916611327</v>
      </c>
    </row>
    <row r="11" s="54" customFormat="1" customHeight="1" spans="1:8">
      <c r="A11" s="70" t="s">
        <v>1825</v>
      </c>
      <c r="B11" s="71"/>
      <c r="C11" s="71"/>
      <c r="D11" s="71"/>
      <c r="E11" s="71"/>
      <c r="F11" s="68"/>
      <c r="G11" s="68"/>
      <c r="H11" s="69"/>
    </row>
    <row r="12" s="55" customFormat="1" customHeight="1" spans="1:8">
      <c r="A12" s="66" t="s">
        <v>1826</v>
      </c>
      <c r="B12" s="67">
        <v>16284</v>
      </c>
      <c r="C12" s="67">
        <v>16552</v>
      </c>
      <c r="D12" s="67">
        <f t="shared" ref="D12:D14" si="4">C12</f>
        <v>16552</v>
      </c>
      <c r="E12" s="67">
        <v>18330</v>
      </c>
      <c r="F12" s="68">
        <f t="shared" ref="F12:F14" si="5">E12/C12</f>
        <v>1.10741904301595</v>
      </c>
      <c r="G12" s="68">
        <f t="shared" ref="G12:G14" si="6">E12/D12</f>
        <v>1.10741904301595</v>
      </c>
      <c r="H12" s="69">
        <f t="shared" ref="H12:H18" si="7">E12/B12</f>
        <v>1.12564480471629</v>
      </c>
    </row>
    <row r="13" s="54" customFormat="1" customHeight="1" spans="1:8">
      <c r="A13" s="70" t="s">
        <v>1820</v>
      </c>
      <c r="B13" s="71">
        <v>16255</v>
      </c>
      <c r="C13" s="71">
        <v>16548</v>
      </c>
      <c r="D13" s="71">
        <f t="shared" si="4"/>
        <v>16548</v>
      </c>
      <c r="E13" s="71">
        <v>18222</v>
      </c>
      <c r="F13" s="68">
        <f t="shared" si="5"/>
        <v>1.10116026105874</v>
      </c>
      <c r="G13" s="68">
        <f t="shared" si="6"/>
        <v>1.10116026105874</v>
      </c>
      <c r="H13" s="69">
        <f t="shared" si="7"/>
        <v>1.12100892033221</v>
      </c>
    </row>
    <row r="14" s="54" customFormat="1" customHeight="1" spans="1:8">
      <c r="A14" s="70" t="s">
        <v>1822</v>
      </c>
      <c r="B14" s="71">
        <v>3</v>
      </c>
      <c r="C14" s="71">
        <v>4</v>
      </c>
      <c r="D14" s="71">
        <f t="shared" si="4"/>
        <v>4</v>
      </c>
      <c r="E14" s="71">
        <v>24</v>
      </c>
      <c r="F14" s="68">
        <f t="shared" si="5"/>
        <v>6</v>
      </c>
      <c r="G14" s="68">
        <f t="shared" si="6"/>
        <v>6</v>
      </c>
      <c r="H14" s="69">
        <f t="shared" si="7"/>
        <v>8</v>
      </c>
    </row>
    <row r="15" s="54" customFormat="1" customHeight="1" spans="1:8">
      <c r="A15" s="70" t="s">
        <v>1823</v>
      </c>
      <c r="B15" s="71">
        <v>26</v>
      </c>
      <c r="C15" s="71"/>
      <c r="D15" s="71"/>
      <c r="E15" s="71">
        <v>84</v>
      </c>
      <c r="F15" s="68"/>
      <c r="G15" s="68"/>
      <c r="H15" s="69">
        <f t="shared" si="7"/>
        <v>3.23076923076923</v>
      </c>
    </row>
    <row r="16" s="55" customFormat="1" customHeight="1" spans="1:8">
      <c r="A16" s="66" t="s">
        <v>1827</v>
      </c>
      <c r="B16" s="67">
        <v>4833</v>
      </c>
      <c r="C16" s="67">
        <v>4197</v>
      </c>
      <c r="D16" s="67">
        <f t="shared" ref="D16:D18" si="8">C16</f>
        <v>4197</v>
      </c>
      <c r="E16" s="67">
        <v>4543</v>
      </c>
      <c r="F16" s="68">
        <f t="shared" ref="F16:F18" si="9">E16/C16</f>
        <v>1.08243983797951</v>
      </c>
      <c r="G16" s="68">
        <f t="shared" ref="G16:G18" si="10">E16/D16</f>
        <v>1.08243983797951</v>
      </c>
      <c r="H16" s="69">
        <f t="shared" si="7"/>
        <v>0.939995861783571</v>
      </c>
    </row>
    <row r="17" s="54" customFormat="1" customHeight="1" spans="1:8">
      <c r="A17" s="70" t="s">
        <v>1828</v>
      </c>
      <c r="B17" s="71">
        <v>682</v>
      </c>
      <c r="C17" s="71">
        <v>772</v>
      </c>
      <c r="D17" s="71">
        <f t="shared" si="8"/>
        <v>772</v>
      </c>
      <c r="E17" s="71">
        <v>960</v>
      </c>
      <c r="F17" s="68">
        <f t="shared" si="9"/>
        <v>1.24352331606218</v>
      </c>
      <c r="G17" s="68">
        <f t="shared" si="10"/>
        <v>1.24352331606218</v>
      </c>
      <c r="H17" s="69">
        <f t="shared" si="7"/>
        <v>1.40762463343109</v>
      </c>
    </row>
    <row r="18" s="54" customFormat="1" customHeight="1" spans="1:8">
      <c r="A18" s="70" t="s">
        <v>1829</v>
      </c>
      <c r="B18" s="71">
        <v>24</v>
      </c>
      <c r="C18" s="71">
        <v>21</v>
      </c>
      <c r="D18" s="71">
        <f t="shared" si="8"/>
        <v>21</v>
      </c>
      <c r="E18" s="71">
        <v>31</v>
      </c>
      <c r="F18" s="68">
        <f t="shared" si="9"/>
        <v>1.47619047619048</v>
      </c>
      <c r="G18" s="68">
        <f t="shared" si="10"/>
        <v>1.47619047619048</v>
      </c>
      <c r="H18" s="69">
        <f t="shared" si="7"/>
        <v>1.29166666666667</v>
      </c>
    </row>
    <row r="19" s="54" customFormat="1" customHeight="1" spans="1:8">
      <c r="A19" s="70" t="s">
        <v>1821</v>
      </c>
      <c r="B19" s="71"/>
      <c r="C19" s="71"/>
      <c r="D19" s="71"/>
      <c r="E19" s="71">
        <v>2</v>
      </c>
      <c r="F19" s="68"/>
      <c r="G19" s="68"/>
      <c r="H19" s="69"/>
    </row>
    <row r="20" s="54" customFormat="1" customHeight="1" spans="1:8">
      <c r="A20" s="70" t="s">
        <v>1830</v>
      </c>
      <c r="B20" s="71"/>
      <c r="C20" s="71"/>
      <c r="D20" s="71"/>
      <c r="E20" s="71"/>
      <c r="F20" s="68"/>
      <c r="G20" s="68"/>
      <c r="H20" s="69"/>
    </row>
    <row r="21" s="54" customFormat="1" customHeight="1" spans="1:8">
      <c r="A21" s="70" t="s">
        <v>1831</v>
      </c>
      <c r="B21" s="71">
        <v>5</v>
      </c>
      <c r="C21" s="71">
        <v>4</v>
      </c>
      <c r="D21" s="71">
        <f t="shared" ref="D21:D23" si="11">C21</f>
        <v>4</v>
      </c>
      <c r="E21" s="71">
        <v>0</v>
      </c>
      <c r="F21" s="68">
        <f t="shared" ref="F21:F23" si="12">E21/C21</f>
        <v>0</v>
      </c>
      <c r="G21" s="68">
        <f t="shared" ref="G21:G23" si="13">E21/D21</f>
        <v>0</v>
      </c>
      <c r="H21" s="69">
        <f t="shared" ref="H21:H33" si="14">E21/B21</f>
        <v>0</v>
      </c>
    </row>
    <row r="22" s="54" customFormat="1" customHeight="1" spans="1:8">
      <c r="A22" s="70" t="s">
        <v>1832</v>
      </c>
      <c r="B22" s="71">
        <v>668</v>
      </c>
      <c r="C22" s="71">
        <v>580</v>
      </c>
      <c r="D22" s="71">
        <f t="shared" si="11"/>
        <v>580</v>
      </c>
      <c r="E22" s="71">
        <v>448</v>
      </c>
      <c r="F22" s="68">
        <f t="shared" si="12"/>
        <v>0.772413793103448</v>
      </c>
      <c r="G22" s="68">
        <f t="shared" si="13"/>
        <v>0.772413793103448</v>
      </c>
      <c r="H22" s="69">
        <f t="shared" si="14"/>
        <v>0.67065868263473</v>
      </c>
    </row>
    <row r="23" s="54" customFormat="1" customHeight="1" spans="1:8">
      <c r="A23" s="70" t="s">
        <v>1833</v>
      </c>
      <c r="B23" s="71">
        <v>37</v>
      </c>
      <c r="C23" s="71">
        <v>37</v>
      </c>
      <c r="D23" s="71">
        <f t="shared" si="11"/>
        <v>37</v>
      </c>
      <c r="E23" s="71">
        <v>58</v>
      </c>
      <c r="F23" s="68">
        <f t="shared" si="12"/>
        <v>1.56756756756757</v>
      </c>
      <c r="G23" s="68">
        <f t="shared" si="13"/>
        <v>1.56756756756757</v>
      </c>
      <c r="H23" s="69">
        <f t="shared" si="14"/>
        <v>1.56756756756757</v>
      </c>
    </row>
    <row r="24" s="54" customFormat="1" customHeight="1" spans="1:8">
      <c r="A24" s="70" t="s">
        <v>1822</v>
      </c>
      <c r="B24" s="71">
        <v>2</v>
      </c>
      <c r="C24" s="71"/>
      <c r="D24" s="71"/>
      <c r="E24" s="71"/>
      <c r="F24" s="68"/>
      <c r="G24" s="68"/>
      <c r="H24" s="69">
        <f t="shared" si="14"/>
        <v>0</v>
      </c>
    </row>
    <row r="25" s="54" customFormat="1" customHeight="1" spans="1:8">
      <c r="A25" s="70" t="s">
        <v>1823</v>
      </c>
      <c r="B25" s="71">
        <v>352</v>
      </c>
      <c r="C25" s="71">
        <v>38</v>
      </c>
      <c r="D25" s="71">
        <f t="shared" ref="D25:D28" si="15">C25</f>
        <v>38</v>
      </c>
      <c r="E25" s="71">
        <v>152</v>
      </c>
      <c r="F25" s="68">
        <f t="shared" ref="F25:F28" si="16">E25/C25</f>
        <v>4</v>
      </c>
      <c r="G25" s="68">
        <f t="shared" ref="G25:G28" si="17">E25/D25</f>
        <v>4</v>
      </c>
      <c r="H25" s="69">
        <f t="shared" si="14"/>
        <v>0.431818181818182</v>
      </c>
    </row>
    <row r="26" s="54" customFormat="1" customHeight="1" spans="1:8">
      <c r="A26" s="70" t="s">
        <v>1824</v>
      </c>
      <c r="B26" s="71">
        <v>3063</v>
      </c>
      <c r="C26" s="71">
        <v>2745</v>
      </c>
      <c r="D26" s="71">
        <f t="shared" si="15"/>
        <v>2745</v>
      </c>
      <c r="E26" s="71">
        <v>2892</v>
      </c>
      <c r="F26" s="68">
        <f t="shared" si="16"/>
        <v>1.05355191256831</v>
      </c>
      <c r="G26" s="68">
        <f t="shared" si="17"/>
        <v>1.05355191256831</v>
      </c>
      <c r="H26" s="69">
        <f t="shared" si="14"/>
        <v>0.944172380019589</v>
      </c>
    </row>
    <row r="27" s="55" customFormat="1" customHeight="1" spans="1:8">
      <c r="A27" s="66" t="s">
        <v>1834</v>
      </c>
      <c r="B27" s="67">
        <v>18454</v>
      </c>
      <c r="C27" s="67">
        <v>20579</v>
      </c>
      <c r="D27" s="67">
        <f t="shared" si="15"/>
        <v>20579</v>
      </c>
      <c r="E27" s="67">
        <v>19742</v>
      </c>
      <c r="F27" s="68">
        <f t="shared" si="16"/>
        <v>0.959327469750717</v>
      </c>
      <c r="G27" s="68">
        <f t="shared" si="17"/>
        <v>0.959327469750717</v>
      </c>
      <c r="H27" s="69">
        <f t="shared" si="14"/>
        <v>1.0697951663596</v>
      </c>
    </row>
    <row r="28" s="54" customFormat="1" customHeight="1" spans="1:8">
      <c r="A28" s="70" t="s">
        <v>1835</v>
      </c>
      <c r="B28" s="71">
        <v>7572</v>
      </c>
      <c r="C28" s="71">
        <v>9776</v>
      </c>
      <c r="D28" s="71">
        <f t="shared" si="15"/>
        <v>9776</v>
      </c>
      <c r="E28" s="71">
        <v>8163</v>
      </c>
      <c r="F28" s="68">
        <f t="shared" si="16"/>
        <v>0.835004091653028</v>
      </c>
      <c r="G28" s="68">
        <f t="shared" si="17"/>
        <v>0.835004091653028</v>
      </c>
      <c r="H28" s="69">
        <f t="shared" si="14"/>
        <v>1.07805071315372</v>
      </c>
    </row>
    <row r="29" s="54" customFormat="1" customHeight="1" spans="1:8">
      <c r="A29" s="70" t="s">
        <v>1822</v>
      </c>
      <c r="B29" s="71">
        <v>7</v>
      </c>
      <c r="C29" s="71"/>
      <c r="D29" s="71"/>
      <c r="E29" s="71">
        <v>1</v>
      </c>
      <c r="F29" s="68"/>
      <c r="G29" s="68"/>
      <c r="H29" s="69">
        <f t="shared" si="14"/>
        <v>0.142857142857143</v>
      </c>
    </row>
    <row r="30" s="54" customFormat="1" customHeight="1" spans="1:8">
      <c r="A30" s="70" t="s">
        <v>1823</v>
      </c>
      <c r="B30" s="71">
        <v>19</v>
      </c>
      <c r="C30" s="71"/>
      <c r="D30" s="71"/>
      <c r="E30" s="71">
        <v>9</v>
      </c>
      <c r="F30" s="68"/>
      <c r="G30" s="68"/>
      <c r="H30" s="69">
        <f t="shared" si="14"/>
        <v>0.473684210526316</v>
      </c>
    </row>
    <row r="31" s="54" customFormat="1" customHeight="1" spans="1:8">
      <c r="A31" s="70" t="s">
        <v>1824</v>
      </c>
      <c r="B31" s="71">
        <v>10856</v>
      </c>
      <c r="C31" s="71">
        <v>10803</v>
      </c>
      <c r="D31" s="71">
        <f t="shared" ref="D31:D33" si="18">C31</f>
        <v>10803</v>
      </c>
      <c r="E31" s="71">
        <v>11569</v>
      </c>
      <c r="F31" s="68">
        <f t="shared" ref="F31:F33" si="19">E31/C31</f>
        <v>1.070906229751</v>
      </c>
      <c r="G31" s="68">
        <f t="shared" ref="G31:G33" si="20">E31/D31</f>
        <v>1.070906229751</v>
      </c>
      <c r="H31" s="69">
        <f t="shared" si="14"/>
        <v>1.06567796610169</v>
      </c>
    </row>
    <row r="32" s="55" customFormat="1" customHeight="1" spans="1:8">
      <c r="A32" s="66" t="s">
        <v>1836</v>
      </c>
      <c r="B32" s="67">
        <v>909</v>
      </c>
      <c r="C32" s="67">
        <v>928</v>
      </c>
      <c r="D32" s="67">
        <f t="shared" si="18"/>
        <v>928</v>
      </c>
      <c r="E32" s="67">
        <v>921</v>
      </c>
      <c r="F32" s="68">
        <f t="shared" si="19"/>
        <v>0.992456896551724</v>
      </c>
      <c r="G32" s="68">
        <f t="shared" si="20"/>
        <v>0.992456896551724</v>
      </c>
      <c r="H32" s="69">
        <f t="shared" si="14"/>
        <v>1.01320132013201</v>
      </c>
    </row>
    <row r="33" s="54" customFormat="1" customHeight="1" spans="1:8">
      <c r="A33" s="70" t="s">
        <v>1837</v>
      </c>
      <c r="B33" s="71">
        <v>909</v>
      </c>
      <c r="C33" s="71">
        <v>928</v>
      </c>
      <c r="D33" s="71">
        <f t="shared" si="18"/>
        <v>928</v>
      </c>
      <c r="E33" s="71">
        <v>921</v>
      </c>
      <c r="F33" s="68">
        <f t="shared" si="19"/>
        <v>0.992456896551724</v>
      </c>
      <c r="G33" s="68">
        <f t="shared" si="20"/>
        <v>0.992456896551724</v>
      </c>
      <c r="H33" s="69">
        <f t="shared" si="14"/>
        <v>1.01320132013201</v>
      </c>
    </row>
    <row r="34" s="54" customFormat="1" customHeight="1" spans="1:8">
      <c r="A34" s="70" t="s">
        <v>1838</v>
      </c>
      <c r="B34" s="71"/>
      <c r="C34" s="71"/>
      <c r="D34" s="67"/>
      <c r="E34" s="71"/>
      <c r="F34" s="68"/>
      <c r="G34" s="68"/>
      <c r="H34" s="69"/>
    </row>
    <row r="35" s="54" customFormat="1" customHeight="1" spans="1:8">
      <c r="A35" s="70" t="s">
        <v>1839</v>
      </c>
      <c r="B35" s="71"/>
      <c r="C35" s="71"/>
      <c r="D35" s="67"/>
      <c r="E35" s="71"/>
      <c r="F35" s="68"/>
      <c r="G35" s="68"/>
      <c r="H35" s="69"/>
    </row>
    <row r="36" s="54" customFormat="1" customHeight="1" spans="1:8">
      <c r="A36" s="70" t="s">
        <v>1840</v>
      </c>
      <c r="B36" s="71"/>
      <c r="C36" s="71"/>
      <c r="D36" s="67"/>
      <c r="E36" s="71"/>
      <c r="F36" s="68"/>
      <c r="G36" s="68"/>
      <c r="H36" s="69"/>
    </row>
    <row r="37" s="55" customFormat="1" customHeight="1" spans="1:8">
      <c r="A37" s="66" t="s">
        <v>1841</v>
      </c>
      <c r="B37" s="67">
        <v>6982</v>
      </c>
      <c r="C37" s="67">
        <v>8302</v>
      </c>
      <c r="D37" s="67">
        <f t="shared" ref="D37:D41" si="21">C37</f>
        <v>8302</v>
      </c>
      <c r="E37" s="67">
        <v>7527</v>
      </c>
      <c r="F37" s="68">
        <f t="shared" ref="F37:F41" si="22">E37/C37</f>
        <v>0.906649000240906</v>
      </c>
      <c r="G37" s="68">
        <f t="shared" ref="G37:G41" si="23">E37/D37</f>
        <v>0.906649000240906</v>
      </c>
      <c r="H37" s="69">
        <f t="shared" ref="H37:H41" si="24">E37/B37</f>
        <v>1.07805786307648</v>
      </c>
    </row>
    <row r="38" s="54" customFormat="1" customHeight="1" spans="1:8">
      <c r="A38" s="70" t="s">
        <v>1842</v>
      </c>
      <c r="B38" s="71">
        <v>5143</v>
      </c>
      <c r="C38" s="71">
        <v>5771</v>
      </c>
      <c r="D38" s="71">
        <f t="shared" si="21"/>
        <v>5771</v>
      </c>
      <c r="E38" s="71">
        <v>5891</v>
      </c>
      <c r="F38" s="68">
        <f t="shared" si="22"/>
        <v>1.02079362328886</v>
      </c>
      <c r="G38" s="68">
        <f t="shared" si="23"/>
        <v>1.02079362328886</v>
      </c>
      <c r="H38" s="69">
        <f t="shared" si="24"/>
        <v>1.14544040443321</v>
      </c>
    </row>
    <row r="39" s="54" customFormat="1" customHeight="1" spans="1:8">
      <c r="A39" s="70" t="s">
        <v>1843</v>
      </c>
      <c r="B39" s="71">
        <v>1403</v>
      </c>
      <c r="C39" s="71">
        <v>1802</v>
      </c>
      <c r="D39" s="71">
        <f t="shared" si="21"/>
        <v>1802</v>
      </c>
      <c r="E39" s="71">
        <v>1281</v>
      </c>
      <c r="F39" s="68">
        <f t="shared" si="22"/>
        <v>0.710876803551609</v>
      </c>
      <c r="G39" s="68">
        <f t="shared" si="23"/>
        <v>0.710876803551609</v>
      </c>
      <c r="H39" s="69">
        <f t="shared" si="24"/>
        <v>0.91304347826087</v>
      </c>
    </row>
    <row r="40" s="54" customFormat="1" customHeight="1" spans="1:8">
      <c r="A40" s="70" t="s">
        <v>1844</v>
      </c>
      <c r="B40" s="71">
        <v>260</v>
      </c>
      <c r="C40" s="71">
        <v>309</v>
      </c>
      <c r="D40" s="71">
        <f t="shared" si="21"/>
        <v>309</v>
      </c>
      <c r="E40" s="71">
        <v>290</v>
      </c>
      <c r="F40" s="68">
        <f t="shared" si="22"/>
        <v>0.938511326860841</v>
      </c>
      <c r="G40" s="68">
        <f t="shared" si="23"/>
        <v>0.938511326860841</v>
      </c>
      <c r="H40" s="69">
        <f t="shared" si="24"/>
        <v>1.11538461538462</v>
      </c>
    </row>
    <row r="41" s="54" customFormat="1" customHeight="1" spans="1:8">
      <c r="A41" s="70" t="s">
        <v>1822</v>
      </c>
      <c r="B41" s="71">
        <v>176</v>
      </c>
      <c r="C41" s="71">
        <v>420</v>
      </c>
      <c r="D41" s="71">
        <f t="shared" si="21"/>
        <v>420</v>
      </c>
      <c r="E41" s="71">
        <v>65</v>
      </c>
      <c r="F41" s="68">
        <f t="shared" si="22"/>
        <v>0.154761904761905</v>
      </c>
      <c r="G41" s="68">
        <f t="shared" si="23"/>
        <v>0.154761904761905</v>
      </c>
      <c r="H41" s="69">
        <f t="shared" si="24"/>
        <v>0.369318181818182</v>
      </c>
    </row>
    <row r="42" s="54" customFormat="1" customHeight="1" spans="1:8">
      <c r="A42" s="70" t="s">
        <v>1823</v>
      </c>
      <c r="B42" s="71"/>
      <c r="C42" s="71"/>
      <c r="D42" s="71"/>
      <c r="E42" s="71"/>
      <c r="F42" s="68"/>
      <c r="G42" s="68"/>
      <c r="H42" s="69"/>
    </row>
    <row r="43" s="55" customFormat="1" customHeight="1" spans="1:8">
      <c r="A43" s="66" t="s">
        <v>1845</v>
      </c>
      <c r="B43" s="67">
        <v>27056</v>
      </c>
      <c r="C43" s="67">
        <v>27785</v>
      </c>
      <c r="D43" s="67">
        <f t="shared" ref="D43:D54" si="25">C43</f>
        <v>27785</v>
      </c>
      <c r="E43" s="67">
        <v>28704</v>
      </c>
      <c r="F43" s="68">
        <f t="shared" ref="F43:F54" si="26">E43/C43</f>
        <v>1.0330754003959</v>
      </c>
      <c r="G43" s="68">
        <f t="shared" ref="G43:G54" si="27">E43/D43</f>
        <v>1.0330754003959</v>
      </c>
      <c r="H43" s="69">
        <f t="shared" ref="H43:H54" si="28">E43/B43</f>
        <v>1.06091070372561</v>
      </c>
    </row>
    <row r="44" s="54" customFormat="1" customHeight="1" spans="1:8">
      <c r="A44" s="70" t="s">
        <v>1835</v>
      </c>
      <c r="B44" s="71">
        <v>16635</v>
      </c>
      <c r="C44" s="71">
        <v>17728</v>
      </c>
      <c r="D44" s="71">
        <f t="shared" si="25"/>
        <v>17728</v>
      </c>
      <c r="E44" s="71">
        <v>19186</v>
      </c>
      <c r="F44" s="68">
        <f t="shared" si="26"/>
        <v>1.08224277978339</v>
      </c>
      <c r="G44" s="68">
        <f t="shared" si="27"/>
        <v>1.08224277978339</v>
      </c>
      <c r="H44" s="69">
        <f t="shared" si="28"/>
        <v>1.15335136759844</v>
      </c>
    </row>
    <row r="45" s="54" customFormat="1" customHeight="1" spans="1:8">
      <c r="A45" s="70" t="s">
        <v>1846</v>
      </c>
      <c r="B45" s="71"/>
      <c r="C45" s="71"/>
      <c r="D45" s="71"/>
      <c r="E45" s="71"/>
      <c r="F45" s="68"/>
      <c r="G45" s="68"/>
      <c r="H45" s="69"/>
    </row>
    <row r="46" s="54" customFormat="1" customHeight="1" spans="1:8">
      <c r="A46" s="70" t="s">
        <v>1823</v>
      </c>
      <c r="B46" s="71"/>
      <c r="C46" s="71"/>
      <c r="D46" s="71"/>
      <c r="E46" s="71"/>
      <c r="F46" s="68"/>
      <c r="G46" s="68"/>
      <c r="H46" s="69"/>
    </row>
    <row r="47" s="54" customFormat="1" customHeight="1" spans="1:8">
      <c r="A47" s="70" t="s">
        <v>1824</v>
      </c>
      <c r="B47" s="71">
        <v>10421</v>
      </c>
      <c r="C47" s="71">
        <v>10057</v>
      </c>
      <c r="D47" s="71">
        <f t="shared" si="25"/>
        <v>10057</v>
      </c>
      <c r="E47" s="71">
        <v>9518</v>
      </c>
      <c r="F47" s="68">
        <f t="shared" si="26"/>
        <v>0.946405488714328</v>
      </c>
      <c r="G47" s="68">
        <f t="shared" si="27"/>
        <v>0.946405488714328</v>
      </c>
      <c r="H47" s="69">
        <f t="shared" si="28"/>
        <v>0.91334804721236</v>
      </c>
    </row>
    <row r="48" s="55" customFormat="1" customHeight="1" spans="1:8">
      <c r="A48" s="72" t="s">
        <v>1847</v>
      </c>
      <c r="B48" s="67">
        <f>B43+B37+B32+B27+B16+B12+B5</f>
        <v>146223</v>
      </c>
      <c r="C48" s="67">
        <f>C43+C37+C32+C27+C16+C12+C5</f>
        <v>154562</v>
      </c>
      <c r="D48" s="67">
        <f t="shared" si="25"/>
        <v>154562</v>
      </c>
      <c r="E48" s="67">
        <f>E43+E37+E32+E27+E16+E12+E5</f>
        <v>158435</v>
      </c>
      <c r="F48" s="68">
        <f t="shared" si="26"/>
        <v>1.0250579055654</v>
      </c>
      <c r="G48" s="68">
        <f t="shared" si="27"/>
        <v>1.0250579055654</v>
      </c>
      <c r="H48" s="69">
        <f t="shared" si="28"/>
        <v>1.08351627308973</v>
      </c>
    </row>
    <row r="49" s="54" customFormat="1" customHeight="1" spans="1:8">
      <c r="A49" s="70" t="s">
        <v>1848</v>
      </c>
      <c r="B49" s="71">
        <f>B6+B7+B13+B17+B18+B21+B28+B33+B44+B38</f>
        <v>76328</v>
      </c>
      <c r="C49" s="71">
        <f>C6+C7+C13+C17+C18+C21+C28+C33+C44+C38+C39+C40</f>
        <v>84860</v>
      </c>
      <c r="D49" s="71">
        <f t="shared" si="25"/>
        <v>84860</v>
      </c>
      <c r="E49" s="71">
        <f>E6+E7+E13+E17+E18+E21+E28+E33+E44+E38+E39+E40+E19</f>
        <v>85941</v>
      </c>
      <c r="F49" s="68">
        <f t="shared" si="26"/>
        <v>1.01273862832901</v>
      </c>
      <c r="G49" s="68">
        <f t="shared" si="27"/>
        <v>1.01273862832901</v>
      </c>
      <c r="H49" s="69">
        <f t="shared" si="28"/>
        <v>1.12594329734829</v>
      </c>
    </row>
    <row r="50" s="54" customFormat="1" customHeight="1" spans="1:8">
      <c r="A50" s="70" t="s">
        <v>1822</v>
      </c>
      <c r="B50" s="71">
        <f>B8+B14+B24+B29+B41</f>
        <v>552</v>
      </c>
      <c r="C50" s="71">
        <f>C8+C14+C24+C29+C41</f>
        <v>774</v>
      </c>
      <c r="D50" s="71">
        <f t="shared" si="25"/>
        <v>774</v>
      </c>
      <c r="E50" s="71">
        <f>E8+E14+E24+E29+E41</f>
        <v>587</v>
      </c>
      <c r="F50" s="68">
        <f t="shared" si="26"/>
        <v>0.758397932816537</v>
      </c>
      <c r="G50" s="68">
        <f t="shared" si="27"/>
        <v>0.758397932816537</v>
      </c>
      <c r="H50" s="69">
        <f t="shared" si="28"/>
        <v>1.06340579710145</v>
      </c>
    </row>
    <row r="51" s="54" customFormat="1" customHeight="1" spans="1:8">
      <c r="A51" s="70" t="s">
        <v>1823</v>
      </c>
      <c r="B51" s="71">
        <f>B9++B15+B25+B30</f>
        <v>471</v>
      </c>
      <c r="C51" s="71">
        <f>C9++C15+C25+C30</f>
        <v>56</v>
      </c>
      <c r="D51" s="71">
        <f t="shared" si="25"/>
        <v>56</v>
      </c>
      <c r="E51" s="71">
        <f>E9++E15+E25+E30</f>
        <v>359</v>
      </c>
      <c r="F51" s="68">
        <f t="shared" si="26"/>
        <v>6.41071428571429</v>
      </c>
      <c r="G51" s="68">
        <f t="shared" si="27"/>
        <v>6.41071428571429</v>
      </c>
      <c r="H51" s="69">
        <f t="shared" si="28"/>
        <v>0.762208067940552</v>
      </c>
    </row>
    <row r="52" s="54" customFormat="1" customHeight="1" spans="1:8">
      <c r="A52" s="70" t="s">
        <v>1832</v>
      </c>
      <c r="B52" s="71">
        <v>668</v>
      </c>
      <c r="C52" s="71">
        <v>580</v>
      </c>
      <c r="D52" s="71">
        <f t="shared" si="25"/>
        <v>580</v>
      </c>
      <c r="E52" s="71">
        <v>448</v>
      </c>
      <c r="F52" s="68">
        <f t="shared" si="26"/>
        <v>0.772413793103448</v>
      </c>
      <c r="G52" s="68">
        <f t="shared" si="27"/>
        <v>0.772413793103448</v>
      </c>
      <c r="H52" s="69">
        <f t="shared" si="28"/>
        <v>0.67065868263473</v>
      </c>
    </row>
    <row r="53" s="54" customFormat="1" customHeight="1" spans="1:8">
      <c r="A53" s="70" t="s">
        <v>1833</v>
      </c>
      <c r="B53" s="71">
        <v>37</v>
      </c>
      <c r="C53" s="71">
        <v>37</v>
      </c>
      <c r="D53" s="71">
        <f t="shared" si="25"/>
        <v>37</v>
      </c>
      <c r="E53" s="71">
        <v>58</v>
      </c>
      <c r="F53" s="68">
        <f t="shared" si="26"/>
        <v>1.56756756756757</v>
      </c>
      <c r="G53" s="68">
        <f t="shared" si="27"/>
        <v>1.56756756756757</v>
      </c>
      <c r="H53" s="69">
        <f t="shared" si="28"/>
        <v>1.56756756756757</v>
      </c>
    </row>
    <row r="54" s="54" customFormat="1" customHeight="1" spans="1:8">
      <c r="A54" s="70" t="s">
        <v>1824</v>
      </c>
      <c r="B54" s="71">
        <f>B10+B26+B31+B47</f>
        <v>66504</v>
      </c>
      <c r="C54" s="71">
        <f>C10+C26+C31+C47</f>
        <v>68255</v>
      </c>
      <c r="D54" s="71">
        <f t="shared" si="25"/>
        <v>68255</v>
      </c>
      <c r="E54" s="71">
        <f>E10+E26+E31+E47</f>
        <v>71042</v>
      </c>
      <c r="F54" s="68">
        <f t="shared" si="26"/>
        <v>1.04083217346715</v>
      </c>
      <c r="G54" s="68">
        <f t="shared" si="27"/>
        <v>1.04083217346715</v>
      </c>
      <c r="H54" s="69">
        <f t="shared" si="28"/>
        <v>1.06823649705281</v>
      </c>
    </row>
    <row r="55" s="54" customFormat="1" customHeight="1" spans="1:8">
      <c r="A55" s="70" t="s">
        <v>1849</v>
      </c>
      <c r="B55" s="71"/>
      <c r="C55" s="71"/>
      <c r="D55" s="71"/>
      <c r="E55" s="71"/>
      <c r="F55" s="68"/>
      <c r="G55" s="68"/>
      <c r="H55" s="69"/>
    </row>
    <row r="56" s="54" customFormat="1" customHeight="1" spans="1:8">
      <c r="A56" s="70" t="s">
        <v>1850</v>
      </c>
      <c r="B56" s="71">
        <v>8329</v>
      </c>
      <c r="C56" s="71">
        <v>12617</v>
      </c>
      <c r="D56" s="71">
        <f>C56</f>
        <v>12617</v>
      </c>
      <c r="E56" s="71">
        <v>6611</v>
      </c>
      <c r="F56" s="68">
        <f>E56/C56</f>
        <v>0.523975588491718</v>
      </c>
      <c r="G56" s="68">
        <f>E56/D56</f>
        <v>0.523975588491718</v>
      </c>
      <c r="H56" s="69">
        <f>E56/B56</f>
        <v>0.793732741025333</v>
      </c>
    </row>
    <row r="57" s="55" customFormat="1" customHeight="1" spans="1:8">
      <c r="A57" s="66" t="s">
        <v>1851</v>
      </c>
      <c r="B57" s="67">
        <v>48499</v>
      </c>
      <c r="C57" s="67">
        <v>61116</v>
      </c>
      <c r="D57" s="67">
        <f>C57</f>
        <v>61116</v>
      </c>
      <c r="E57" s="67">
        <v>55110</v>
      </c>
      <c r="F57" s="68">
        <f>E57/C57</f>
        <v>0.901727861771058</v>
      </c>
      <c r="G57" s="68">
        <f>E57/D57</f>
        <v>0.901727861771058</v>
      </c>
      <c r="H57" s="69">
        <f>E57/B57</f>
        <v>1.13631208890905</v>
      </c>
    </row>
  </sheetData>
  <sheetProtection insertRows="0" insertColumns="0" deleteColumns="0" deleteRows="0" autoFilter="0"/>
  <mergeCells count="5">
    <mergeCell ref="A1:H1"/>
    <mergeCell ref="C3:E3"/>
    <mergeCell ref="F3:H3"/>
    <mergeCell ref="A3:A4"/>
    <mergeCell ref="B3:B4"/>
  </mergeCells>
  <pageMargins left="0.75" right="0.75" top="1" bottom="1" header="0.511805555555556" footer="0.511805555555556"/>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63"/>
  <sheetViews>
    <sheetView showGridLines="0" workbookViewId="0">
      <selection activeCell="A1" sqref="$A1:$XFD1048576"/>
    </sheetView>
  </sheetViews>
  <sheetFormatPr defaultColWidth="9" defaultRowHeight="22" customHeight="1"/>
  <cols>
    <col min="1" max="1" width="29.8796296296296" style="56" customWidth="1"/>
    <col min="2" max="2" width="18.6296296296296" style="56" customWidth="1"/>
    <col min="3" max="3" width="16.5740740740741" style="56" customWidth="1"/>
    <col min="4" max="4" width="19.1388888888889" style="56" customWidth="1"/>
    <col min="5" max="7" width="16.5740740740741" style="56" customWidth="1"/>
    <col min="8" max="8" width="20.5740740740741" style="57" customWidth="1"/>
    <col min="9" max="9" width="10.75" style="54" customWidth="1"/>
    <col min="10" max="16384" width="9" style="54"/>
  </cols>
  <sheetData>
    <row r="1" s="54" customFormat="1" ht="45" customHeight="1" spans="1:8">
      <c r="A1" s="20" t="s">
        <v>1852</v>
      </c>
      <c r="B1" s="20"/>
      <c r="C1" s="20"/>
      <c r="D1" s="20"/>
      <c r="E1" s="20"/>
      <c r="F1" s="20"/>
      <c r="G1" s="20"/>
      <c r="H1" s="58"/>
    </row>
    <row r="2" s="54" customFormat="1" customHeight="1" spans="1:8">
      <c r="A2" s="74" t="s">
        <v>104</v>
      </c>
      <c r="B2" s="74"/>
      <c r="C2" s="74"/>
      <c r="D2" s="74"/>
      <c r="E2" s="74"/>
      <c r="F2" s="74"/>
      <c r="G2" s="74"/>
      <c r="H2" s="75"/>
    </row>
    <row r="3" s="54" customFormat="1" ht="23" customHeight="1" spans="1:9">
      <c r="A3" s="60" t="s">
        <v>158</v>
      </c>
      <c r="B3" s="49" t="s">
        <v>1783</v>
      </c>
      <c r="C3" s="49" t="s">
        <v>1784</v>
      </c>
      <c r="D3" s="49"/>
      <c r="E3" s="61"/>
      <c r="F3" s="76" t="s">
        <v>1785</v>
      </c>
      <c r="G3" s="76"/>
      <c r="H3" s="76"/>
      <c r="I3" s="73"/>
    </row>
    <row r="4" s="54" customFormat="1" ht="36" customHeight="1" spans="1:8">
      <c r="A4" s="60"/>
      <c r="B4" s="49"/>
      <c r="C4" s="49" t="s">
        <v>106</v>
      </c>
      <c r="D4" s="49" t="s">
        <v>1786</v>
      </c>
      <c r="E4" s="61" t="s">
        <v>108</v>
      </c>
      <c r="F4" s="65" t="s">
        <v>1787</v>
      </c>
      <c r="G4" s="65" t="s">
        <v>1788</v>
      </c>
      <c r="H4" s="65" t="s">
        <v>110</v>
      </c>
    </row>
    <row r="5" s="55" customFormat="1" customHeight="1" spans="1:8">
      <c r="A5" s="66" t="s">
        <v>1789</v>
      </c>
      <c r="B5" s="77">
        <v>71705</v>
      </c>
      <c r="C5" s="67">
        <v>76219</v>
      </c>
      <c r="D5" s="67">
        <f t="shared" ref="D5:D8" si="0">C5</f>
        <v>76219</v>
      </c>
      <c r="E5" s="67">
        <v>78667</v>
      </c>
      <c r="F5" s="78">
        <f t="shared" ref="F5:F8" si="1">E5/C5</f>
        <v>1.0321179758328</v>
      </c>
      <c r="G5" s="79">
        <f t="shared" ref="G5:G8" si="2">E5/D5</f>
        <v>1.0321179758328</v>
      </c>
      <c r="H5" s="79">
        <f t="shared" ref="H5:H8" si="3">E5/B5</f>
        <v>1.09709225298096</v>
      </c>
    </row>
    <row r="6" s="54" customFormat="1" customHeight="1" spans="1:8">
      <c r="A6" s="70" t="s">
        <v>1790</v>
      </c>
      <c r="B6" s="18">
        <v>41640</v>
      </c>
      <c r="C6" s="71">
        <v>44304</v>
      </c>
      <c r="D6" s="71">
        <f t="shared" si="0"/>
        <v>44304</v>
      </c>
      <c r="E6" s="71">
        <v>45965</v>
      </c>
      <c r="F6" s="78">
        <f t="shared" si="1"/>
        <v>1.03749097146984</v>
      </c>
      <c r="G6" s="79">
        <f t="shared" si="2"/>
        <v>1.03749097146984</v>
      </c>
      <c r="H6" s="79">
        <f t="shared" si="3"/>
        <v>1.10386647454371</v>
      </c>
    </row>
    <row r="7" s="54" customFormat="1" customHeight="1" spans="1:8">
      <c r="A7" s="70" t="s">
        <v>1791</v>
      </c>
      <c r="B7" s="18"/>
      <c r="C7" s="71"/>
      <c r="D7" s="71"/>
      <c r="E7" s="71"/>
      <c r="F7" s="78"/>
      <c r="G7" s="79"/>
      <c r="H7" s="79"/>
    </row>
    <row r="8" s="54" customFormat="1" customHeight="1" spans="1:8">
      <c r="A8" s="70" t="s">
        <v>1792</v>
      </c>
      <c r="B8" s="18">
        <v>21</v>
      </c>
      <c r="C8" s="71">
        <v>25</v>
      </c>
      <c r="D8" s="71">
        <f t="shared" si="0"/>
        <v>25</v>
      </c>
      <c r="E8" s="71">
        <v>49</v>
      </c>
      <c r="F8" s="78">
        <f t="shared" si="1"/>
        <v>1.96</v>
      </c>
      <c r="G8" s="79">
        <f t="shared" si="2"/>
        <v>1.96</v>
      </c>
      <c r="H8" s="79">
        <f t="shared" si="3"/>
        <v>2.33333333333333</v>
      </c>
    </row>
    <row r="9" s="54" customFormat="1" customHeight="1" spans="1:8">
      <c r="A9" s="70" t="s">
        <v>1793</v>
      </c>
      <c r="B9" s="18"/>
      <c r="C9" s="71"/>
      <c r="D9" s="71"/>
      <c r="E9" s="71"/>
      <c r="F9" s="78"/>
      <c r="G9" s="79"/>
      <c r="H9" s="79"/>
    </row>
    <row r="10" s="54" customFormat="1" customHeight="1" spans="1:8">
      <c r="A10" s="70" t="s">
        <v>1794</v>
      </c>
      <c r="B10" s="18">
        <v>492</v>
      </c>
      <c r="C10" s="71">
        <v>310</v>
      </c>
      <c r="D10" s="71">
        <f t="shared" ref="D10:D12" si="4">C10</f>
        <v>310</v>
      </c>
      <c r="E10" s="71">
        <v>1022</v>
      </c>
      <c r="F10" s="78">
        <f t="shared" ref="F10:F12" si="5">E10/C10</f>
        <v>3.29677419354839</v>
      </c>
      <c r="G10" s="79">
        <f t="shared" ref="G10:G12" si="6">E10/D10</f>
        <v>3.29677419354839</v>
      </c>
      <c r="H10" s="79">
        <f t="shared" ref="H10:H12" si="7">E10/B10</f>
        <v>2.07723577235772</v>
      </c>
    </row>
    <row r="11" s="54" customFormat="1" customHeight="1" spans="1:8">
      <c r="A11" s="70" t="s">
        <v>1795</v>
      </c>
      <c r="B11" s="18">
        <v>11</v>
      </c>
      <c r="C11" s="71">
        <v>11</v>
      </c>
      <c r="D11" s="71">
        <f t="shared" si="4"/>
        <v>11</v>
      </c>
      <c r="E11" s="71">
        <v>26</v>
      </c>
      <c r="F11" s="78">
        <f t="shared" si="5"/>
        <v>2.36363636363636</v>
      </c>
      <c r="G11" s="79">
        <f t="shared" si="6"/>
        <v>2.36363636363636</v>
      </c>
      <c r="H11" s="79">
        <f t="shared" si="7"/>
        <v>2.36363636363636</v>
      </c>
    </row>
    <row r="12" s="54" customFormat="1" customHeight="1" spans="1:8">
      <c r="A12" s="70" t="s">
        <v>1796</v>
      </c>
      <c r="B12" s="80">
        <v>29541</v>
      </c>
      <c r="C12" s="71">
        <v>31569</v>
      </c>
      <c r="D12" s="71">
        <f t="shared" si="4"/>
        <v>31569</v>
      </c>
      <c r="E12" s="71">
        <v>31605</v>
      </c>
      <c r="F12" s="78">
        <f t="shared" si="5"/>
        <v>1.00114035921315</v>
      </c>
      <c r="G12" s="79">
        <f t="shared" si="6"/>
        <v>1.00114035921315</v>
      </c>
      <c r="H12" s="79">
        <f t="shared" si="7"/>
        <v>1.06986899563319</v>
      </c>
    </row>
    <row r="13" s="54" customFormat="1" customHeight="1" spans="1:8">
      <c r="A13" s="70" t="s">
        <v>1797</v>
      </c>
      <c r="B13" s="71"/>
      <c r="C13" s="71"/>
      <c r="D13" s="67"/>
      <c r="E13" s="71"/>
      <c r="F13" s="78"/>
      <c r="G13" s="79"/>
      <c r="H13" s="79"/>
    </row>
    <row r="14" s="55" customFormat="1" customHeight="1" spans="1:8">
      <c r="A14" s="66" t="s">
        <v>1798</v>
      </c>
      <c r="B14" s="67">
        <v>16560</v>
      </c>
      <c r="C14" s="67">
        <v>24231</v>
      </c>
      <c r="D14" s="67">
        <f t="shared" ref="D14:D18" si="8">C14</f>
        <v>24231</v>
      </c>
      <c r="E14" s="67">
        <v>18335</v>
      </c>
      <c r="F14" s="78">
        <f t="shared" ref="F14:F18" si="9">E14/C14</f>
        <v>0.756675333250794</v>
      </c>
      <c r="G14" s="79">
        <f t="shared" ref="G14:G18" si="10">E14/D14</f>
        <v>0.756675333250794</v>
      </c>
      <c r="H14" s="79">
        <f t="shared" ref="H14:H21" si="11">E14/B14</f>
        <v>1.10718599033816</v>
      </c>
    </row>
    <row r="15" s="54" customFormat="1" customHeight="1" spans="1:8">
      <c r="A15" s="70" t="s">
        <v>1790</v>
      </c>
      <c r="B15" s="71">
        <v>14461</v>
      </c>
      <c r="C15" s="71">
        <v>22103</v>
      </c>
      <c r="D15" s="71">
        <f t="shared" si="8"/>
        <v>22103</v>
      </c>
      <c r="E15" s="71">
        <v>16198</v>
      </c>
      <c r="F15" s="78">
        <f t="shared" si="9"/>
        <v>0.732841695697417</v>
      </c>
      <c r="G15" s="79">
        <f t="shared" si="10"/>
        <v>0.732841695697417</v>
      </c>
      <c r="H15" s="79">
        <f t="shared" si="11"/>
        <v>1.12011617453841</v>
      </c>
    </row>
    <row r="16" s="54" customFormat="1" customHeight="1" spans="1:8">
      <c r="A16" s="70" t="s">
        <v>1791</v>
      </c>
      <c r="B16" s="71">
        <v>1595</v>
      </c>
      <c r="C16" s="71">
        <v>1595</v>
      </c>
      <c r="D16" s="71">
        <f t="shared" si="8"/>
        <v>1595</v>
      </c>
      <c r="E16" s="71">
        <v>1828</v>
      </c>
      <c r="F16" s="78">
        <f t="shared" si="9"/>
        <v>1.14608150470219</v>
      </c>
      <c r="G16" s="79">
        <f t="shared" si="10"/>
        <v>1.14608150470219</v>
      </c>
      <c r="H16" s="79">
        <f t="shared" si="11"/>
        <v>1.14608150470219</v>
      </c>
    </row>
    <row r="17" s="54" customFormat="1" customHeight="1" spans="1:8">
      <c r="A17" s="70" t="s">
        <v>1792</v>
      </c>
      <c r="B17" s="71">
        <v>8</v>
      </c>
      <c r="C17" s="71">
        <v>8</v>
      </c>
      <c r="D17" s="71">
        <f t="shared" si="8"/>
        <v>8</v>
      </c>
      <c r="E17" s="71">
        <v>6</v>
      </c>
      <c r="F17" s="78">
        <f t="shared" si="9"/>
        <v>0.75</v>
      </c>
      <c r="G17" s="79">
        <f t="shared" si="10"/>
        <v>0.75</v>
      </c>
      <c r="H17" s="79">
        <f t="shared" si="11"/>
        <v>0.75</v>
      </c>
    </row>
    <row r="18" s="54" customFormat="1" customHeight="1" spans="1:8">
      <c r="A18" s="70" t="s">
        <v>1794</v>
      </c>
      <c r="B18" s="71">
        <v>494</v>
      </c>
      <c r="C18" s="71">
        <v>525</v>
      </c>
      <c r="D18" s="71">
        <f t="shared" si="8"/>
        <v>525</v>
      </c>
      <c r="E18" s="71">
        <v>280</v>
      </c>
      <c r="F18" s="78">
        <f t="shared" si="9"/>
        <v>0.533333333333333</v>
      </c>
      <c r="G18" s="79">
        <f t="shared" si="10"/>
        <v>0.533333333333333</v>
      </c>
      <c r="H18" s="79">
        <f t="shared" si="11"/>
        <v>0.566801619433198</v>
      </c>
    </row>
    <row r="19" s="54" customFormat="1" customHeight="1" spans="1:8">
      <c r="A19" s="70" t="s">
        <v>1795</v>
      </c>
      <c r="B19" s="71">
        <v>2</v>
      </c>
      <c r="C19" s="71"/>
      <c r="D19" s="71"/>
      <c r="E19" s="71">
        <v>23</v>
      </c>
      <c r="F19" s="78"/>
      <c r="G19" s="79"/>
      <c r="H19" s="79">
        <f t="shared" si="11"/>
        <v>11.5</v>
      </c>
    </row>
    <row r="20" s="55" customFormat="1" customHeight="1" spans="1:8">
      <c r="A20" s="66" t="s">
        <v>1799</v>
      </c>
      <c r="B20" s="77">
        <v>4334</v>
      </c>
      <c r="C20" s="67">
        <v>4245</v>
      </c>
      <c r="D20" s="67">
        <f t="shared" ref="D20:D23" si="12">C20</f>
        <v>4245</v>
      </c>
      <c r="E20" s="67">
        <v>4462</v>
      </c>
      <c r="F20" s="78">
        <f t="shared" ref="F20:F23" si="13">E20/C20</f>
        <v>1.05111896348645</v>
      </c>
      <c r="G20" s="79">
        <f t="shared" ref="G20:G23" si="14">E20/D20</f>
        <v>1.05111896348645</v>
      </c>
      <c r="H20" s="79">
        <f t="shared" si="11"/>
        <v>1.02953391785879</v>
      </c>
    </row>
    <row r="21" s="54" customFormat="1" customHeight="1" spans="1:8">
      <c r="A21" s="70" t="s">
        <v>1800</v>
      </c>
      <c r="B21" s="18">
        <v>2617</v>
      </c>
      <c r="C21" s="71">
        <v>2743</v>
      </c>
      <c r="D21" s="71">
        <f t="shared" si="12"/>
        <v>2743</v>
      </c>
      <c r="E21" s="71">
        <v>2761</v>
      </c>
      <c r="F21" s="78">
        <f t="shared" si="13"/>
        <v>1.00656215822093</v>
      </c>
      <c r="G21" s="79">
        <f t="shared" si="14"/>
        <v>1.00656215822093</v>
      </c>
      <c r="H21" s="79">
        <f t="shared" si="11"/>
        <v>1.05502483760031</v>
      </c>
    </row>
    <row r="22" s="54" customFormat="1" customHeight="1" spans="1:8">
      <c r="A22" s="70" t="s">
        <v>1791</v>
      </c>
      <c r="B22" s="18"/>
      <c r="C22" s="71"/>
      <c r="D22" s="71"/>
      <c r="E22" s="71"/>
      <c r="F22" s="78"/>
      <c r="G22" s="79"/>
      <c r="H22" s="79"/>
    </row>
    <row r="23" s="54" customFormat="1" customHeight="1" spans="1:8">
      <c r="A23" s="70" t="s">
        <v>1792</v>
      </c>
      <c r="B23" s="18">
        <v>2</v>
      </c>
      <c r="C23" s="71">
        <v>2</v>
      </c>
      <c r="D23" s="71">
        <f t="shared" si="12"/>
        <v>2</v>
      </c>
      <c r="E23" s="71">
        <v>6</v>
      </c>
      <c r="F23" s="78">
        <f t="shared" si="13"/>
        <v>3</v>
      </c>
      <c r="G23" s="79">
        <f t="shared" si="14"/>
        <v>3</v>
      </c>
      <c r="H23" s="79">
        <f t="shared" ref="H23:H28" si="15">E23/B23</f>
        <v>3</v>
      </c>
    </row>
    <row r="24" s="54" customFormat="1" customHeight="1" spans="1:8">
      <c r="A24" s="70" t="s">
        <v>1794</v>
      </c>
      <c r="B24" s="18">
        <v>3</v>
      </c>
      <c r="C24" s="71"/>
      <c r="D24" s="71"/>
      <c r="E24" s="71">
        <v>2</v>
      </c>
      <c r="F24" s="78"/>
      <c r="G24" s="79"/>
      <c r="H24" s="79">
        <f t="shared" si="15"/>
        <v>0.666666666666667</v>
      </c>
    </row>
    <row r="25" s="54" customFormat="1" customHeight="1" spans="1:8">
      <c r="A25" s="70" t="s">
        <v>1795</v>
      </c>
      <c r="B25" s="18">
        <v>1</v>
      </c>
      <c r="C25" s="71"/>
      <c r="D25" s="71"/>
      <c r="E25" s="71">
        <v>42</v>
      </c>
      <c r="F25" s="78"/>
      <c r="G25" s="79"/>
      <c r="H25" s="79">
        <f t="shared" si="15"/>
        <v>42</v>
      </c>
    </row>
    <row r="26" s="54" customFormat="1" customHeight="1" spans="1:8">
      <c r="A26" s="70" t="s">
        <v>1801</v>
      </c>
      <c r="B26" s="18">
        <v>1711</v>
      </c>
      <c r="C26" s="71">
        <v>1500</v>
      </c>
      <c r="D26" s="71">
        <f t="shared" ref="D26:D28" si="16">C26</f>
        <v>1500</v>
      </c>
      <c r="E26" s="71">
        <v>1651</v>
      </c>
      <c r="F26" s="78">
        <f t="shared" ref="F26:F28" si="17">E26/C26</f>
        <v>1.10066666666667</v>
      </c>
      <c r="G26" s="79">
        <f t="shared" ref="G26:G28" si="18">E26/D26</f>
        <v>1.10066666666667</v>
      </c>
      <c r="H26" s="79">
        <f t="shared" si="15"/>
        <v>0.964932787843366</v>
      </c>
    </row>
    <row r="27" s="55" customFormat="1" customHeight="1" spans="1:8">
      <c r="A27" s="66" t="s">
        <v>1802</v>
      </c>
      <c r="B27" s="77">
        <v>23067</v>
      </c>
      <c r="C27" s="67">
        <v>20581</v>
      </c>
      <c r="D27" s="67">
        <f t="shared" si="16"/>
        <v>20581</v>
      </c>
      <c r="E27" s="67">
        <v>18829</v>
      </c>
      <c r="F27" s="78">
        <f t="shared" si="17"/>
        <v>0.914872941062145</v>
      </c>
      <c r="G27" s="79">
        <f t="shared" si="18"/>
        <v>0.914872941062145</v>
      </c>
      <c r="H27" s="79">
        <f t="shared" si="15"/>
        <v>0.816274331295791</v>
      </c>
    </row>
    <row r="28" s="54" customFormat="1" customHeight="1" spans="1:8">
      <c r="A28" s="70" t="s">
        <v>1803</v>
      </c>
      <c r="B28" s="18">
        <v>17880</v>
      </c>
      <c r="C28" s="71">
        <v>14660</v>
      </c>
      <c r="D28" s="71">
        <f t="shared" si="16"/>
        <v>14660</v>
      </c>
      <c r="E28" s="71">
        <v>13575</v>
      </c>
      <c r="F28" s="78">
        <f t="shared" si="17"/>
        <v>0.925989085948158</v>
      </c>
      <c r="G28" s="79">
        <f t="shared" si="18"/>
        <v>0.925989085948158</v>
      </c>
      <c r="H28" s="79">
        <f t="shared" si="15"/>
        <v>0.759228187919463</v>
      </c>
    </row>
    <row r="29" s="54" customFormat="1" customHeight="1" spans="1:8">
      <c r="A29" s="70" t="s">
        <v>1791</v>
      </c>
      <c r="B29" s="18"/>
      <c r="C29" s="71"/>
      <c r="D29" s="71"/>
      <c r="E29" s="71"/>
      <c r="F29" s="78"/>
      <c r="G29" s="79"/>
      <c r="H29" s="79"/>
    </row>
    <row r="30" s="54" customFormat="1" customHeight="1" spans="1:8">
      <c r="A30" s="70" t="s">
        <v>1792</v>
      </c>
      <c r="B30" s="18">
        <v>65</v>
      </c>
      <c r="C30" s="71">
        <v>90</v>
      </c>
      <c r="D30" s="71">
        <f t="shared" ref="D30:D34" si="19">C30</f>
        <v>90</v>
      </c>
      <c r="E30" s="71">
        <v>148</v>
      </c>
      <c r="F30" s="78">
        <f t="shared" ref="F30:F34" si="20">E30/C30</f>
        <v>1.64444444444444</v>
      </c>
      <c r="G30" s="79">
        <f t="shared" ref="G30:G34" si="21">E30/D30</f>
        <v>1.64444444444444</v>
      </c>
      <c r="H30" s="79">
        <f t="shared" ref="H30:H34" si="22">E30/B30</f>
        <v>2.27692307692308</v>
      </c>
    </row>
    <row r="31" s="54" customFormat="1" customHeight="1" spans="1:8">
      <c r="A31" s="70" t="s">
        <v>1794</v>
      </c>
      <c r="B31" s="18">
        <v>11</v>
      </c>
      <c r="C31" s="71"/>
      <c r="D31" s="71">
        <f t="shared" si="19"/>
        <v>0</v>
      </c>
      <c r="E31" s="71">
        <v>6</v>
      </c>
      <c r="F31" s="78"/>
      <c r="G31" s="79"/>
      <c r="H31" s="79">
        <f t="shared" si="22"/>
        <v>0.545454545454545</v>
      </c>
    </row>
    <row r="32" s="54" customFormat="1" customHeight="1" spans="1:8">
      <c r="A32" s="70" t="s">
        <v>1795</v>
      </c>
      <c r="B32" s="18">
        <v>11</v>
      </c>
      <c r="C32" s="71"/>
      <c r="D32" s="71"/>
      <c r="E32" s="71"/>
      <c r="F32" s="78"/>
      <c r="G32" s="79"/>
      <c r="H32" s="79">
        <f t="shared" si="22"/>
        <v>0</v>
      </c>
    </row>
    <row r="33" s="54" customFormat="1" customHeight="1" spans="1:8">
      <c r="A33" s="70" t="s">
        <v>1801</v>
      </c>
      <c r="B33" s="18">
        <v>5100</v>
      </c>
      <c r="C33" s="71">
        <v>5831</v>
      </c>
      <c r="D33" s="71">
        <f t="shared" si="19"/>
        <v>5831</v>
      </c>
      <c r="E33" s="71">
        <v>5100</v>
      </c>
      <c r="F33" s="78">
        <f t="shared" si="20"/>
        <v>0.87463556851312</v>
      </c>
      <c r="G33" s="79">
        <f t="shared" si="21"/>
        <v>0.87463556851312</v>
      </c>
      <c r="H33" s="79">
        <f t="shared" si="22"/>
        <v>1</v>
      </c>
    </row>
    <row r="34" s="55" customFormat="1" customHeight="1" spans="1:8">
      <c r="A34" s="66" t="s">
        <v>1804</v>
      </c>
      <c r="B34" s="77">
        <v>909</v>
      </c>
      <c r="C34" s="67">
        <v>928</v>
      </c>
      <c r="D34" s="71">
        <f t="shared" si="19"/>
        <v>928</v>
      </c>
      <c r="E34" s="67">
        <v>921</v>
      </c>
      <c r="F34" s="78">
        <f t="shared" si="20"/>
        <v>0.992456896551724</v>
      </c>
      <c r="G34" s="79">
        <f t="shared" si="21"/>
        <v>0.992456896551724</v>
      </c>
      <c r="H34" s="79">
        <f t="shared" si="22"/>
        <v>1.01320132013201</v>
      </c>
    </row>
    <row r="35" s="54" customFormat="1" customHeight="1" spans="1:8">
      <c r="A35" s="70" t="s">
        <v>1805</v>
      </c>
      <c r="B35" s="71"/>
      <c r="C35" s="71"/>
      <c r="D35" s="71"/>
      <c r="E35" s="71"/>
      <c r="F35" s="78"/>
      <c r="G35" s="79"/>
      <c r="H35" s="79"/>
    </row>
    <row r="36" s="54" customFormat="1" customHeight="1" spans="1:8">
      <c r="A36" s="70" t="s">
        <v>1791</v>
      </c>
      <c r="B36" s="71"/>
      <c r="C36" s="71"/>
      <c r="D36" s="71"/>
      <c r="E36" s="71"/>
      <c r="F36" s="78"/>
      <c r="G36" s="79"/>
      <c r="H36" s="79"/>
    </row>
    <row r="37" s="54" customFormat="1" customHeight="1" spans="1:8">
      <c r="A37" s="70" t="s">
        <v>1792</v>
      </c>
      <c r="B37" s="71"/>
      <c r="C37" s="71"/>
      <c r="D37" s="71"/>
      <c r="E37" s="71"/>
      <c r="F37" s="78"/>
      <c r="G37" s="79"/>
      <c r="H37" s="79"/>
    </row>
    <row r="38" s="54" customFormat="1" customHeight="1" spans="1:8">
      <c r="A38" s="70" t="s">
        <v>1795</v>
      </c>
      <c r="B38" s="71"/>
      <c r="C38" s="71"/>
      <c r="D38" s="71"/>
      <c r="E38" s="71"/>
      <c r="F38" s="78"/>
      <c r="G38" s="79"/>
      <c r="H38" s="79"/>
    </row>
    <row r="39" s="54" customFormat="1" customHeight="1" spans="1:8">
      <c r="A39" s="70" t="s">
        <v>1801</v>
      </c>
      <c r="B39" s="71">
        <v>909</v>
      </c>
      <c r="C39" s="71">
        <v>928</v>
      </c>
      <c r="D39" s="71">
        <f t="shared" ref="D39:D42" si="23">C39</f>
        <v>928</v>
      </c>
      <c r="E39" s="71">
        <v>921</v>
      </c>
      <c r="F39" s="78">
        <f t="shared" ref="F39:F42" si="24">E39/C39</f>
        <v>0.992456896551724</v>
      </c>
      <c r="G39" s="79">
        <f t="shared" ref="G39:G42" si="25">E39/D39</f>
        <v>0.992456896551724</v>
      </c>
      <c r="H39" s="79">
        <f t="shared" ref="H39:H42" si="26">E39/B39</f>
        <v>1.01320132013201</v>
      </c>
    </row>
    <row r="40" s="55" customFormat="1" customHeight="1" spans="1:8">
      <c r="A40" s="66" t="s">
        <v>1806</v>
      </c>
      <c r="B40" s="67">
        <v>13576</v>
      </c>
      <c r="C40" s="67">
        <v>13187</v>
      </c>
      <c r="D40" s="67">
        <f t="shared" si="23"/>
        <v>13187</v>
      </c>
      <c r="E40" s="67">
        <v>11623</v>
      </c>
      <c r="F40" s="78">
        <f t="shared" si="24"/>
        <v>0.881398346856753</v>
      </c>
      <c r="G40" s="79">
        <f t="shared" si="25"/>
        <v>0.881398346856753</v>
      </c>
      <c r="H40" s="79">
        <f t="shared" si="26"/>
        <v>0.856143193871538</v>
      </c>
    </row>
    <row r="41" s="54" customFormat="1" customHeight="1" spans="1:8">
      <c r="A41" s="70" t="s">
        <v>1807</v>
      </c>
      <c r="B41" s="71">
        <v>4556</v>
      </c>
      <c r="C41" s="71">
        <v>4375</v>
      </c>
      <c r="D41" s="71">
        <f t="shared" si="23"/>
        <v>4375</v>
      </c>
      <c r="E41" s="71">
        <v>3311</v>
      </c>
      <c r="F41" s="78">
        <f t="shared" si="24"/>
        <v>0.7568</v>
      </c>
      <c r="G41" s="79">
        <f t="shared" si="25"/>
        <v>0.7568</v>
      </c>
      <c r="H41" s="79">
        <f t="shared" si="26"/>
        <v>0.726733977172959</v>
      </c>
    </row>
    <row r="42" s="54" customFormat="1" customHeight="1" spans="1:8">
      <c r="A42" s="70" t="s">
        <v>1791</v>
      </c>
      <c r="B42" s="71">
        <v>5935</v>
      </c>
      <c r="C42" s="71">
        <v>6769</v>
      </c>
      <c r="D42" s="71">
        <f t="shared" si="23"/>
        <v>6769</v>
      </c>
      <c r="E42" s="71">
        <v>6264</v>
      </c>
      <c r="F42" s="78">
        <f t="shared" si="24"/>
        <v>0.925395183926725</v>
      </c>
      <c r="G42" s="79">
        <f t="shared" si="25"/>
        <v>0.925395183926725</v>
      </c>
      <c r="H42" s="79">
        <f t="shared" si="26"/>
        <v>1.05543386689132</v>
      </c>
    </row>
    <row r="43" s="54" customFormat="1" customHeight="1" spans="1:8">
      <c r="A43" s="70" t="s">
        <v>1808</v>
      </c>
      <c r="B43" s="71"/>
      <c r="C43" s="71"/>
      <c r="D43" s="71"/>
      <c r="E43" s="71"/>
      <c r="F43" s="78"/>
      <c r="G43" s="79"/>
      <c r="H43" s="79"/>
    </row>
    <row r="44" s="54" customFormat="1" customHeight="1" spans="1:8">
      <c r="A44" s="70" t="s">
        <v>1792</v>
      </c>
      <c r="B44" s="71">
        <v>37</v>
      </c>
      <c r="C44" s="71">
        <v>42</v>
      </c>
      <c r="D44" s="71">
        <f t="shared" ref="D44:D51" si="27">C44</f>
        <v>42</v>
      </c>
      <c r="E44" s="71">
        <v>40</v>
      </c>
      <c r="F44" s="78">
        <f t="shared" ref="F44:F51" si="28">E44/C44</f>
        <v>0.952380952380952</v>
      </c>
      <c r="G44" s="79">
        <f t="shared" ref="G44:G51" si="29">E44/D44</f>
        <v>0.952380952380952</v>
      </c>
      <c r="H44" s="79">
        <f t="shared" ref="H44:H61" si="30">E44/B44</f>
        <v>1.08108108108108</v>
      </c>
    </row>
    <row r="45" s="54" customFormat="1" customHeight="1" spans="1:8">
      <c r="A45" s="70" t="s">
        <v>1793</v>
      </c>
      <c r="B45" s="71">
        <v>71</v>
      </c>
      <c r="C45" s="71">
        <v>461</v>
      </c>
      <c r="D45" s="71">
        <f t="shared" si="27"/>
        <v>461</v>
      </c>
      <c r="E45" s="71">
        <v>415</v>
      </c>
      <c r="F45" s="78">
        <f t="shared" si="28"/>
        <v>0.900216919739696</v>
      </c>
      <c r="G45" s="79">
        <f t="shared" si="29"/>
        <v>0.900216919739696</v>
      </c>
      <c r="H45" s="79">
        <f t="shared" si="30"/>
        <v>5.84507042253521</v>
      </c>
    </row>
    <row r="46" s="54" customFormat="1" customHeight="1" spans="1:8">
      <c r="A46" s="70" t="s">
        <v>1794</v>
      </c>
      <c r="B46" s="71">
        <v>2911</v>
      </c>
      <c r="C46" s="71">
        <v>1490</v>
      </c>
      <c r="D46" s="71">
        <f t="shared" si="27"/>
        <v>1490</v>
      </c>
      <c r="E46" s="71">
        <v>60</v>
      </c>
      <c r="F46" s="78">
        <f t="shared" si="28"/>
        <v>0.0402684563758389</v>
      </c>
      <c r="G46" s="79">
        <f t="shared" si="29"/>
        <v>0.0402684563758389</v>
      </c>
      <c r="H46" s="79">
        <f t="shared" si="30"/>
        <v>0.020611473720371</v>
      </c>
    </row>
    <row r="47" s="54" customFormat="1" customHeight="1" spans="1:8">
      <c r="A47" s="70" t="s">
        <v>1795</v>
      </c>
      <c r="B47" s="71">
        <v>66</v>
      </c>
      <c r="C47" s="71">
        <v>50</v>
      </c>
      <c r="D47" s="71">
        <f t="shared" si="27"/>
        <v>50</v>
      </c>
      <c r="E47" s="71">
        <v>1533</v>
      </c>
      <c r="F47" s="78">
        <f t="shared" si="28"/>
        <v>30.66</v>
      </c>
      <c r="G47" s="79">
        <f t="shared" si="29"/>
        <v>30.66</v>
      </c>
      <c r="H47" s="79">
        <f t="shared" si="30"/>
        <v>23.2272727272727</v>
      </c>
    </row>
    <row r="48" s="55" customFormat="1" customHeight="1" spans="1:8">
      <c r="A48" s="66" t="s">
        <v>1809</v>
      </c>
      <c r="B48" s="77">
        <v>24401</v>
      </c>
      <c r="C48" s="67">
        <v>27788</v>
      </c>
      <c r="D48" s="67">
        <f t="shared" si="27"/>
        <v>27788</v>
      </c>
      <c r="E48" s="67">
        <v>32209</v>
      </c>
      <c r="F48" s="78">
        <f t="shared" si="28"/>
        <v>1.15909745213761</v>
      </c>
      <c r="G48" s="79">
        <f t="shared" si="29"/>
        <v>1.15909745213761</v>
      </c>
      <c r="H48" s="79">
        <f t="shared" si="30"/>
        <v>1.31998688578337</v>
      </c>
    </row>
    <row r="49" s="54" customFormat="1" customHeight="1" spans="1:8">
      <c r="A49" s="70" t="s">
        <v>1803</v>
      </c>
      <c r="B49" s="18">
        <v>9312</v>
      </c>
      <c r="C49" s="71">
        <v>9969</v>
      </c>
      <c r="D49" s="71">
        <f t="shared" si="27"/>
        <v>9969</v>
      </c>
      <c r="E49" s="71">
        <v>10140</v>
      </c>
      <c r="F49" s="78">
        <f t="shared" si="28"/>
        <v>1.01715317484201</v>
      </c>
      <c r="G49" s="79">
        <f t="shared" si="29"/>
        <v>1.01715317484201</v>
      </c>
      <c r="H49" s="79">
        <f t="shared" si="30"/>
        <v>1.0889175257732</v>
      </c>
    </row>
    <row r="50" s="54" customFormat="1" customHeight="1" spans="1:8">
      <c r="A50" s="70" t="s">
        <v>1791</v>
      </c>
      <c r="B50" s="18">
        <v>1002</v>
      </c>
      <c r="C50" s="71">
        <v>465</v>
      </c>
      <c r="D50" s="71">
        <f t="shared" si="27"/>
        <v>465</v>
      </c>
      <c r="E50" s="71">
        <v>462</v>
      </c>
      <c r="F50" s="78">
        <f t="shared" si="28"/>
        <v>0.993548387096774</v>
      </c>
      <c r="G50" s="79">
        <f t="shared" si="29"/>
        <v>0.993548387096774</v>
      </c>
      <c r="H50" s="79">
        <f t="shared" si="30"/>
        <v>0.461077844311377</v>
      </c>
    </row>
    <row r="51" s="54" customFormat="1" customHeight="1" spans="1:8">
      <c r="A51" s="70" t="s">
        <v>1792</v>
      </c>
      <c r="B51" s="18">
        <v>20</v>
      </c>
      <c r="C51" s="71">
        <v>21</v>
      </c>
      <c r="D51" s="71">
        <f t="shared" si="27"/>
        <v>21</v>
      </c>
      <c r="E51" s="71">
        <v>16</v>
      </c>
      <c r="F51" s="78">
        <f t="shared" si="28"/>
        <v>0.761904761904762</v>
      </c>
      <c r="G51" s="79">
        <f t="shared" si="29"/>
        <v>0.761904761904762</v>
      </c>
      <c r="H51" s="79">
        <f t="shared" si="30"/>
        <v>0.8</v>
      </c>
    </row>
    <row r="52" s="54" customFormat="1" customHeight="1" spans="1:8">
      <c r="A52" s="70" t="s">
        <v>1795</v>
      </c>
      <c r="B52" s="18">
        <v>2</v>
      </c>
      <c r="C52" s="71"/>
      <c r="D52" s="71"/>
      <c r="E52" s="71">
        <v>57</v>
      </c>
      <c r="F52" s="78"/>
      <c r="G52" s="79"/>
      <c r="H52" s="79">
        <f t="shared" si="30"/>
        <v>28.5</v>
      </c>
    </row>
    <row r="53" s="54" customFormat="1" customHeight="1" spans="1:8">
      <c r="A53" s="70" t="s">
        <v>1801</v>
      </c>
      <c r="B53" s="18">
        <v>14065</v>
      </c>
      <c r="C53" s="71">
        <v>17333</v>
      </c>
      <c r="D53" s="71">
        <f t="shared" ref="D53:D61" si="31">C53</f>
        <v>17333</v>
      </c>
      <c r="E53" s="71">
        <v>21534</v>
      </c>
      <c r="F53" s="78">
        <f t="shared" ref="F53:F61" si="32">E53/C53</f>
        <v>1.2423700455778</v>
      </c>
      <c r="G53" s="79">
        <f t="shared" ref="G53:G61" si="33">E53/D53</f>
        <v>1.2423700455778</v>
      </c>
      <c r="H53" s="79">
        <f t="shared" si="30"/>
        <v>1.53103448275862</v>
      </c>
    </row>
    <row r="54" s="55" customFormat="1" customHeight="1" spans="1:8">
      <c r="A54" s="72" t="s">
        <v>1810</v>
      </c>
      <c r="B54" s="77">
        <f>B5+B14+B20+B27+B34+B40+B48</f>
        <v>154552</v>
      </c>
      <c r="C54" s="77">
        <f>C5+C14+C20+C27+C34+C40+C48</f>
        <v>167179</v>
      </c>
      <c r="D54" s="67">
        <f t="shared" si="31"/>
        <v>167179</v>
      </c>
      <c r="E54" s="77">
        <f>E5+E14+E20+E27+E34+E40+E48</f>
        <v>165046</v>
      </c>
      <c r="F54" s="78">
        <f t="shared" si="32"/>
        <v>0.987241220488219</v>
      </c>
      <c r="G54" s="79">
        <f t="shared" si="33"/>
        <v>0.987241220488219</v>
      </c>
      <c r="H54" s="79">
        <f t="shared" si="30"/>
        <v>1.06789947719861</v>
      </c>
    </row>
    <row r="55" s="54" customFormat="1" customHeight="1" spans="1:8">
      <c r="A55" s="70" t="s">
        <v>1811</v>
      </c>
      <c r="B55" s="18">
        <f>B6+B15+B21+B28+B41+B49</f>
        <v>90466</v>
      </c>
      <c r="C55" s="18">
        <f>C6+C15+C21+C28+C41+C49</f>
        <v>98154</v>
      </c>
      <c r="D55" s="71">
        <f t="shared" si="31"/>
        <v>98154</v>
      </c>
      <c r="E55" s="18">
        <f>E6+E15+E21+E28+E41+E49</f>
        <v>91950</v>
      </c>
      <c r="F55" s="78">
        <f t="shared" si="32"/>
        <v>0.936793202518491</v>
      </c>
      <c r="G55" s="79">
        <f t="shared" si="33"/>
        <v>0.936793202518491</v>
      </c>
      <c r="H55" s="79">
        <f t="shared" si="30"/>
        <v>1.01640395286627</v>
      </c>
    </row>
    <row r="56" s="54" customFormat="1" customHeight="1" spans="1:8">
      <c r="A56" s="70" t="s">
        <v>1812</v>
      </c>
      <c r="B56" s="18">
        <f>B7+B16+B22+B29+B42+B50</f>
        <v>8532</v>
      </c>
      <c r="C56" s="18">
        <f>C7+C16+C22+C29+C42+C50</f>
        <v>8829</v>
      </c>
      <c r="D56" s="71">
        <f t="shared" si="31"/>
        <v>8829</v>
      </c>
      <c r="E56" s="18">
        <f>E7+E16+E22+E29+E42+E50</f>
        <v>8554</v>
      </c>
      <c r="F56" s="78">
        <f t="shared" si="32"/>
        <v>0.968852644693623</v>
      </c>
      <c r="G56" s="79">
        <f t="shared" si="33"/>
        <v>0.968852644693623</v>
      </c>
      <c r="H56" s="79">
        <f t="shared" si="30"/>
        <v>1.00257852789498</v>
      </c>
    </row>
    <row r="57" s="54" customFormat="1" customHeight="1" spans="1:8">
      <c r="A57" s="70" t="s">
        <v>1813</v>
      </c>
      <c r="B57" s="18">
        <f>B8+B17+B23+B30+B44+B43+B51</f>
        <v>153</v>
      </c>
      <c r="C57" s="18">
        <f>C8+C17+C23+C30+C44+C43+C51</f>
        <v>188</v>
      </c>
      <c r="D57" s="71">
        <f t="shared" si="31"/>
        <v>188</v>
      </c>
      <c r="E57" s="18">
        <f>E8+E17+E23+E30+E44+E43+E51</f>
        <v>265</v>
      </c>
      <c r="F57" s="78">
        <f t="shared" si="32"/>
        <v>1.40957446808511</v>
      </c>
      <c r="G57" s="79">
        <f t="shared" si="33"/>
        <v>1.40957446808511</v>
      </c>
      <c r="H57" s="79">
        <f t="shared" si="30"/>
        <v>1.73202614379085</v>
      </c>
    </row>
    <row r="58" s="54" customFormat="1" customHeight="1" spans="1:8">
      <c r="A58" s="70" t="s">
        <v>1814</v>
      </c>
      <c r="B58" s="18">
        <v>71</v>
      </c>
      <c r="C58" s="18">
        <v>461</v>
      </c>
      <c r="D58" s="71">
        <f t="shared" si="31"/>
        <v>461</v>
      </c>
      <c r="E58" s="18">
        <v>415</v>
      </c>
      <c r="F58" s="78">
        <f t="shared" si="32"/>
        <v>0.900216919739696</v>
      </c>
      <c r="G58" s="79">
        <f t="shared" si="33"/>
        <v>0.900216919739696</v>
      </c>
      <c r="H58" s="79">
        <f t="shared" si="30"/>
        <v>5.84507042253521</v>
      </c>
    </row>
    <row r="59" s="54" customFormat="1" customHeight="1" spans="1:8">
      <c r="A59" s="70" t="s">
        <v>1815</v>
      </c>
      <c r="B59" s="80">
        <f>B32+B38+B47+B52+B25+B19+B11</f>
        <v>93</v>
      </c>
      <c r="C59" s="80">
        <f>C32+C38+C47+C52+C25+C19+C11</f>
        <v>61</v>
      </c>
      <c r="D59" s="71">
        <f t="shared" si="31"/>
        <v>61</v>
      </c>
      <c r="E59" s="80">
        <f>E32+E38+E47+E52+E25+E19+E11</f>
        <v>1681</v>
      </c>
      <c r="F59" s="78">
        <f t="shared" si="32"/>
        <v>27.5573770491803</v>
      </c>
      <c r="G59" s="79">
        <f t="shared" si="33"/>
        <v>27.5573770491803</v>
      </c>
      <c r="H59" s="79">
        <f t="shared" si="30"/>
        <v>18.0752688172043</v>
      </c>
    </row>
    <row r="60" s="54" customFormat="1" customHeight="1" spans="1:8">
      <c r="A60" s="70" t="s">
        <v>1816</v>
      </c>
      <c r="B60" s="80">
        <f>B10+B18+B24+B31+B46</f>
        <v>3911</v>
      </c>
      <c r="C60" s="80">
        <f>C10+C18+C24+C31+C46</f>
        <v>2325</v>
      </c>
      <c r="D60" s="71">
        <f t="shared" si="31"/>
        <v>2325</v>
      </c>
      <c r="E60" s="80">
        <f>E10+E18+E24+E31+E46</f>
        <v>1370</v>
      </c>
      <c r="F60" s="78">
        <f t="shared" si="32"/>
        <v>0.589247311827957</v>
      </c>
      <c r="G60" s="79">
        <f t="shared" si="33"/>
        <v>0.589247311827957</v>
      </c>
      <c r="H60" s="79">
        <f t="shared" si="30"/>
        <v>0.350294042444388</v>
      </c>
    </row>
    <row r="61" s="54" customFormat="1" customHeight="1" spans="1:8">
      <c r="A61" s="70" t="s">
        <v>1796</v>
      </c>
      <c r="B61" s="80">
        <f>B12+B26+B39+B53+B33</f>
        <v>51326</v>
      </c>
      <c r="C61" s="80">
        <f>C12+C26+C39+C53+C33</f>
        <v>57161</v>
      </c>
      <c r="D61" s="71">
        <f t="shared" si="31"/>
        <v>57161</v>
      </c>
      <c r="E61" s="80">
        <f>E12+E26+E39+E53+E33</f>
        <v>60811</v>
      </c>
      <c r="F61" s="78">
        <f t="shared" si="32"/>
        <v>1.06385472612446</v>
      </c>
      <c r="G61" s="79">
        <f t="shared" si="33"/>
        <v>1.06385472612446</v>
      </c>
      <c r="H61" s="79">
        <f t="shared" si="30"/>
        <v>1.18479912714803</v>
      </c>
    </row>
    <row r="62" s="54" customFormat="1" customHeight="1" spans="1:8">
      <c r="A62" s="70" t="s">
        <v>1817</v>
      </c>
      <c r="B62" s="71"/>
      <c r="C62" s="71"/>
      <c r="D62" s="71"/>
      <c r="E62" s="71"/>
      <c r="F62" s="78"/>
      <c r="G62" s="79"/>
      <c r="H62" s="79"/>
    </row>
    <row r="63" s="55" customFormat="1" customHeight="1" spans="1:8">
      <c r="A63" s="66" t="s">
        <v>145</v>
      </c>
      <c r="B63" s="67">
        <v>40169</v>
      </c>
      <c r="C63" s="67">
        <v>48499</v>
      </c>
      <c r="D63" s="67">
        <f>C63</f>
        <v>48499</v>
      </c>
      <c r="E63" s="67">
        <v>48499</v>
      </c>
      <c r="F63" s="78">
        <f>E63/C63</f>
        <v>1</v>
      </c>
      <c r="G63" s="79">
        <f>E63/D63</f>
        <v>1</v>
      </c>
      <c r="H63" s="79">
        <f>E63/B63</f>
        <v>1.20737384550275</v>
      </c>
    </row>
  </sheetData>
  <sheetProtection insertRows="0" insertColumns="0" deleteColumns="0" deleteRows="0" autoFilter="0"/>
  <mergeCells count="6">
    <mergeCell ref="A1:H1"/>
    <mergeCell ref="A2:H2"/>
    <mergeCell ref="C3:E3"/>
    <mergeCell ref="F3:H3"/>
    <mergeCell ref="A3:A4"/>
    <mergeCell ref="B3:B4"/>
  </mergeCells>
  <pageMargins left="0.75" right="0.75" top="1" bottom="1" header="0.511805555555556" footer="0.511805555555556"/>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57"/>
  <sheetViews>
    <sheetView workbookViewId="0">
      <selection activeCell="K16" sqref="K16"/>
    </sheetView>
  </sheetViews>
  <sheetFormatPr defaultColWidth="9" defaultRowHeight="20.25" customHeight="1"/>
  <cols>
    <col min="1" max="1" width="34.75" style="56" customWidth="1"/>
    <col min="2" max="2" width="16" style="56" customWidth="1"/>
    <col min="3" max="3" width="16.5740740740741" style="56" customWidth="1"/>
    <col min="4" max="4" width="19.4259259259259" style="56" customWidth="1"/>
    <col min="5" max="5" width="16.5740740740741" style="56" customWidth="1"/>
    <col min="6" max="6" width="13.8888888888889" style="57" customWidth="1"/>
    <col min="7" max="7" width="14.3333333333333" style="57" customWidth="1"/>
    <col min="8" max="8" width="14.1111111111111" style="57" customWidth="1"/>
    <col min="9" max="16384" width="9" style="54"/>
  </cols>
  <sheetData>
    <row r="1" s="54" customFormat="1" ht="45" customHeight="1" spans="1:8">
      <c r="A1" s="20" t="s">
        <v>1853</v>
      </c>
      <c r="B1" s="20"/>
      <c r="C1" s="20"/>
      <c r="D1" s="20"/>
      <c r="E1" s="20"/>
      <c r="F1" s="58"/>
      <c r="G1" s="58"/>
      <c r="H1" s="58"/>
    </row>
    <row r="2" s="54" customFormat="1" customHeight="1" spans="1:8">
      <c r="A2" s="21"/>
      <c r="B2" s="21"/>
      <c r="C2" s="21"/>
      <c r="D2" s="21"/>
      <c r="E2" s="21"/>
      <c r="F2" s="59"/>
      <c r="G2" s="59"/>
      <c r="H2" s="59" t="s">
        <v>104</v>
      </c>
    </row>
    <row r="3" s="54" customFormat="1" ht="24.75" customHeight="1" spans="1:9">
      <c r="A3" s="60" t="s">
        <v>158</v>
      </c>
      <c r="B3" s="49" t="s">
        <v>1783</v>
      </c>
      <c r="C3" s="49" t="s">
        <v>1784</v>
      </c>
      <c r="D3" s="49"/>
      <c r="E3" s="61"/>
      <c r="F3" s="62" t="s">
        <v>1785</v>
      </c>
      <c r="G3" s="63"/>
      <c r="H3" s="64"/>
      <c r="I3" s="73"/>
    </row>
    <row r="4" s="54" customFormat="1" ht="41.75" customHeight="1" spans="1:8">
      <c r="A4" s="60"/>
      <c r="B4" s="49"/>
      <c r="C4" s="49" t="s">
        <v>106</v>
      </c>
      <c r="D4" s="49" t="s">
        <v>1786</v>
      </c>
      <c r="E4" s="49" t="s">
        <v>108</v>
      </c>
      <c r="F4" s="65" t="s">
        <v>1787</v>
      </c>
      <c r="G4" s="65" t="s">
        <v>1788</v>
      </c>
      <c r="H4" s="65" t="s">
        <v>110</v>
      </c>
    </row>
    <row r="5" s="55" customFormat="1" customHeight="1" spans="1:8">
      <c r="A5" s="66" t="s">
        <v>1819</v>
      </c>
      <c r="B5" s="67">
        <v>71705</v>
      </c>
      <c r="C5" s="67">
        <v>76219</v>
      </c>
      <c r="D5" s="67">
        <f t="shared" ref="D5:D10" si="0">C5</f>
        <v>76219</v>
      </c>
      <c r="E5" s="67">
        <v>78668</v>
      </c>
      <c r="F5" s="68">
        <f t="shared" ref="F5:F10" si="1">E5/C5</f>
        <v>1.03213109592096</v>
      </c>
      <c r="G5" s="68">
        <f t="shared" ref="G5:G10" si="2">E5/D5</f>
        <v>1.03213109592096</v>
      </c>
      <c r="H5" s="69">
        <f t="shared" ref="H5:H10" si="3">E5/B5</f>
        <v>1.09710619900983</v>
      </c>
    </row>
    <row r="6" s="54" customFormat="1" customHeight="1" spans="1:8">
      <c r="A6" s="70" t="s">
        <v>1820</v>
      </c>
      <c r="B6" s="71">
        <v>28585</v>
      </c>
      <c r="C6" s="71">
        <v>30541</v>
      </c>
      <c r="D6" s="71">
        <f t="shared" si="0"/>
        <v>30541</v>
      </c>
      <c r="E6" s="71">
        <v>30362</v>
      </c>
      <c r="F6" s="68">
        <f t="shared" si="1"/>
        <v>0.994139026227039</v>
      </c>
      <c r="G6" s="68">
        <f t="shared" si="2"/>
        <v>0.994139026227039</v>
      </c>
      <c r="H6" s="69">
        <f t="shared" si="3"/>
        <v>1.06216547140108</v>
      </c>
    </row>
    <row r="7" s="54" customFormat="1" customHeight="1" spans="1:8">
      <c r="A7" s="70" t="s">
        <v>1821</v>
      </c>
      <c r="B7" s="71">
        <v>518</v>
      </c>
      <c r="C7" s="71">
        <v>660</v>
      </c>
      <c r="D7" s="71">
        <f t="shared" si="0"/>
        <v>660</v>
      </c>
      <c r="E7" s="71">
        <v>632</v>
      </c>
      <c r="F7" s="68">
        <f t="shared" si="1"/>
        <v>0.957575757575758</v>
      </c>
      <c r="G7" s="68">
        <f t="shared" si="2"/>
        <v>0.957575757575758</v>
      </c>
      <c r="H7" s="69">
        <f t="shared" si="3"/>
        <v>1.22007722007722</v>
      </c>
    </row>
    <row r="8" s="54" customFormat="1" customHeight="1" spans="1:8">
      <c r="A8" s="70" t="s">
        <v>1822</v>
      </c>
      <c r="B8" s="71">
        <v>364</v>
      </c>
      <c r="C8" s="71">
        <v>350</v>
      </c>
      <c r="D8" s="71">
        <f t="shared" si="0"/>
        <v>350</v>
      </c>
      <c r="E8" s="71">
        <v>497</v>
      </c>
      <c r="F8" s="68">
        <f t="shared" si="1"/>
        <v>1.42</v>
      </c>
      <c r="G8" s="68">
        <f t="shared" si="2"/>
        <v>1.42</v>
      </c>
      <c r="H8" s="69">
        <f t="shared" si="3"/>
        <v>1.36538461538462</v>
      </c>
    </row>
    <row r="9" s="54" customFormat="1" customHeight="1" spans="1:8">
      <c r="A9" s="70" t="s">
        <v>1823</v>
      </c>
      <c r="B9" s="71">
        <v>74</v>
      </c>
      <c r="C9" s="71">
        <v>18</v>
      </c>
      <c r="D9" s="71">
        <f t="shared" si="0"/>
        <v>18</v>
      </c>
      <c r="E9" s="71">
        <v>114</v>
      </c>
      <c r="F9" s="68">
        <f t="shared" si="1"/>
        <v>6.33333333333333</v>
      </c>
      <c r="G9" s="68">
        <f t="shared" si="2"/>
        <v>6.33333333333333</v>
      </c>
      <c r="H9" s="69">
        <f t="shared" si="3"/>
        <v>1.54054054054054</v>
      </c>
    </row>
    <row r="10" s="54" customFormat="1" customHeight="1" spans="1:8">
      <c r="A10" s="70" t="s">
        <v>1824</v>
      </c>
      <c r="B10" s="71">
        <v>42164</v>
      </c>
      <c r="C10" s="71">
        <v>44650</v>
      </c>
      <c r="D10" s="71">
        <f t="shared" si="0"/>
        <v>44650</v>
      </c>
      <c r="E10" s="71">
        <v>47063</v>
      </c>
      <c r="F10" s="68">
        <f t="shared" si="1"/>
        <v>1.05404255319149</v>
      </c>
      <c r="G10" s="68">
        <f t="shared" si="2"/>
        <v>1.05404255319149</v>
      </c>
      <c r="H10" s="69">
        <f t="shared" si="3"/>
        <v>1.11618916611327</v>
      </c>
    </row>
    <row r="11" s="54" customFormat="1" customHeight="1" spans="1:8">
      <c r="A11" s="70" t="s">
        <v>1825</v>
      </c>
      <c r="B11" s="71"/>
      <c r="C11" s="71"/>
      <c r="D11" s="71"/>
      <c r="E11" s="71"/>
      <c r="F11" s="68"/>
      <c r="G11" s="68"/>
      <c r="H11" s="69"/>
    </row>
    <row r="12" s="55" customFormat="1" customHeight="1" spans="1:8">
      <c r="A12" s="66" t="s">
        <v>1826</v>
      </c>
      <c r="B12" s="67">
        <v>16284</v>
      </c>
      <c r="C12" s="67">
        <v>16552</v>
      </c>
      <c r="D12" s="67">
        <f t="shared" ref="D12:D14" si="4">C12</f>
        <v>16552</v>
      </c>
      <c r="E12" s="67">
        <v>18330</v>
      </c>
      <c r="F12" s="68">
        <f t="shared" ref="F12:F14" si="5">E12/C12</f>
        <v>1.10741904301595</v>
      </c>
      <c r="G12" s="68">
        <f t="shared" ref="G12:G14" si="6">E12/D12</f>
        <v>1.10741904301595</v>
      </c>
      <c r="H12" s="69">
        <f t="shared" ref="H12:H18" si="7">E12/B12</f>
        <v>1.12564480471629</v>
      </c>
    </row>
    <row r="13" s="54" customFormat="1" customHeight="1" spans="1:8">
      <c r="A13" s="70" t="s">
        <v>1820</v>
      </c>
      <c r="B13" s="71">
        <v>16255</v>
      </c>
      <c r="C13" s="71">
        <v>16548</v>
      </c>
      <c r="D13" s="71">
        <f t="shared" si="4"/>
        <v>16548</v>
      </c>
      <c r="E13" s="71">
        <v>18222</v>
      </c>
      <c r="F13" s="68">
        <f t="shared" si="5"/>
        <v>1.10116026105874</v>
      </c>
      <c r="G13" s="68">
        <f t="shared" si="6"/>
        <v>1.10116026105874</v>
      </c>
      <c r="H13" s="69">
        <f t="shared" si="7"/>
        <v>1.12100892033221</v>
      </c>
    </row>
    <row r="14" s="54" customFormat="1" customHeight="1" spans="1:8">
      <c r="A14" s="70" t="s">
        <v>1822</v>
      </c>
      <c r="B14" s="71">
        <v>3</v>
      </c>
      <c r="C14" s="71">
        <v>4</v>
      </c>
      <c r="D14" s="71">
        <f t="shared" si="4"/>
        <v>4</v>
      </c>
      <c r="E14" s="71">
        <v>24</v>
      </c>
      <c r="F14" s="68">
        <f t="shared" si="5"/>
        <v>6</v>
      </c>
      <c r="G14" s="68">
        <f t="shared" si="6"/>
        <v>6</v>
      </c>
      <c r="H14" s="69">
        <f t="shared" si="7"/>
        <v>8</v>
      </c>
    </row>
    <row r="15" s="54" customFormat="1" customHeight="1" spans="1:8">
      <c r="A15" s="70" t="s">
        <v>1823</v>
      </c>
      <c r="B15" s="71">
        <v>26</v>
      </c>
      <c r="C15" s="71"/>
      <c r="D15" s="71"/>
      <c r="E15" s="71">
        <v>84</v>
      </c>
      <c r="F15" s="68"/>
      <c r="G15" s="68"/>
      <c r="H15" s="69">
        <f t="shared" si="7"/>
        <v>3.23076923076923</v>
      </c>
    </row>
    <row r="16" s="55" customFormat="1" customHeight="1" spans="1:8">
      <c r="A16" s="66" t="s">
        <v>1827</v>
      </c>
      <c r="B16" s="67">
        <v>4833</v>
      </c>
      <c r="C16" s="67">
        <v>4197</v>
      </c>
      <c r="D16" s="67">
        <f t="shared" ref="D16:D18" si="8">C16</f>
        <v>4197</v>
      </c>
      <c r="E16" s="67">
        <v>4543</v>
      </c>
      <c r="F16" s="68">
        <f t="shared" ref="F16:F18" si="9">E16/C16</f>
        <v>1.08243983797951</v>
      </c>
      <c r="G16" s="68">
        <f t="shared" ref="G16:G18" si="10">E16/D16</f>
        <v>1.08243983797951</v>
      </c>
      <c r="H16" s="69">
        <f t="shared" si="7"/>
        <v>0.939995861783571</v>
      </c>
    </row>
    <row r="17" s="54" customFormat="1" customHeight="1" spans="1:8">
      <c r="A17" s="70" t="s">
        <v>1828</v>
      </c>
      <c r="B17" s="71">
        <v>682</v>
      </c>
      <c r="C17" s="71">
        <v>772</v>
      </c>
      <c r="D17" s="71">
        <f t="shared" si="8"/>
        <v>772</v>
      </c>
      <c r="E17" s="71">
        <v>960</v>
      </c>
      <c r="F17" s="68">
        <f t="shared" si="9"/>
        <v>1.24352331606218</v>
      </c>
      <c r="G17" s="68">
        <f t="shared" si="10"/>
        <v>1.24352331606218</v>
      </c>
      <c r="H17" s="69">
        <f t="shared" si="7"/>
        <v>1.40762463343109</v>
      </c>
    </row>
    <row r="18" s="54" customFormat="1" customHeight="1" spans="1:8">
      <c r="A18" s="70" t="s">
        <v>1829</v>
      </c>
      <c r="B18" s="71">
        <v>24</v>
      </c>
      <c r="C18" s="71">
        <v>21</v>
      </c>
      <c r="D18" s="71">
        <f t="shared" si="8"/>
        <v>21</v>
      </c>
      <c r="E18" s="71">
        <v>31</v>
      </c>
      <c r="F18" s="68">
        <f t="shared" si="9"/>
        <v>1.47619047619048</v>
      </c>
      <c r="G18" s="68">
        <f t="shared" si="10"/>
        <v>1.47619047619048</v>
      </c>
      <c r="H18" s="69">
        <f t="shared" si="7"/>
        <v>1.29166666666667</v>
      </c>
    </row>
    <row r="19" s="54" customFormat="1" customHeight="1" spans="1:8">
      <c r="A19" s="70" t="s">
        <v>1821</v>
      </c>
      <c r="B19" s="71"/>
      <c r="C19" s="71"/>
      <c r="D19" s="71"/>
      <c r="E19" s="71">
        <v>2</v>
      </c>
      <c r="F19" s="68"/>
      <c r="G19" s="68"/>
      <c r="H19" s="69"/>
    </row>
    <row r="20" s="54" customFormat="1" customHeight="1" spans="1:8">
      <c r="A20" s="70" t="s">
        <v>1830</v>
      </c>
      <c r="B20" s="71"/>
      <c r="C20" s="71"/>
      <c r="D20" s="71"/>
      <c r="E20" s="71"/>
      <c r="F20" s="68"/>
      <c r="G20" s="68"/>
      <c r="H20" s="69"/>
    </row>
    <row r="21" s="54" customFormat="1" customHeight="1" spans="1:8">
      <c r="A21" s="70" t="s">
        <v>1831</v>
      </c>
      <c r="B21" s="71">
        <v>5</v>
      </c>
      <c r="C21" s="71">
        <v>4</v>
      </c>
      <c r="D21" s="71">
        <f t="shared" ref="D21:D23" si="11">C21</f>
        <v>4</v>
      </c>
      <c r="E21" s="71">
        <v>0</v>
      </c>
      <c r="F21" s="68">
        <f t="shared" ref="F21:F23" si="12">E21/C21</f>
        <v>0</v>
      </c>
      <c r="G21" s="68">
        <f t="shared" ref="G21:G23" si="13">E21/D21</f>
        <v>0</v>
      </c>
      <c r="H21" s="69">
        <f t="shared" ref="H21:H33" si="14">E21/B21</f>
        <v>0</v>
      </c>
    </row>
    <row r="22" s="54" customFormat="1" customHeight="1" spans="1:8">
      <c r="A22" s="70" t="s">
        <v>1832</v>
      </c>
      <c r="B22" s="71">
        <v>668</v>
      </c>
      <c r="C22" s="71">
        <v>580</v>
      </c>
      <c r="D22" s="71">
        <f t="shared" si="11"/>
        <v>580</v>
      </c>
      <c r="E22" s="71">
        <v>448</v>
      </c>
      <c r="F22" s="68">
        <f t="shared" si="12"/>
        <v>0.772413793103448</v>
      </c>
      <c r="G22" s="68">
        <f t="shared" si="13"/>
        <v>0.772413793103448</v>
      </c>
      <c r="H22" s="69">
        <f t="shared" si="14"/>
        <v>0.67065868263473</v>
      </c>
    </row>
    <row r="23" s="54" customFormat="1" customHeight="1" spans="1:8">
      <c r="A23" s="70" t="s">
        <v>1833</v>
      </c>
      <c r="B23" s="71">
        <v>37</v>
      </c>
      <c r="C23" s="71">
        <v>37</v>
      </c>
      <c r="D23" s="71">
        <f t="shared" si="11"/>
        <v>37</v>
      </c>
      <c r="E23" s="71">
        <v>58</v>
      </c>
      <c r="F23" s="68">
        <f t="shared" si="12"/>
        <v>1.56756756756757</v>
      </c>
      <c r="G23" s="68">
        <f t="shared" si="13"/>
        <v>1.56756756756757</v>
      </c>
      <c r="H23" s="69">
        <f t="shared" si="14"/>
        <v>1.56756756756757</v>
      </c>
    </row>
    <row r="24" s="54" customFormat="1" customHeight="1" spans="1:8">
      <c r="A24" s="70" t="s">
        <v>1822</v>
      </c>
      <c r="B24" s="71">
        <v>2</v>
      </c>
      <c r="C24" s="71"/>
      <c r="D24" s="71"/>
      <c r="E24" s="71"/>
      <c r="F24" s="68"/>
      <c r="G24" s="68"/>
      <c r="H24" s="69">
        <f t="shared" si="14"/>
        <v>0</v>
      </c>
    </row>
    <row r="25" s="54" customFormat="1" customHeight="1" spans="1:8">
      <c r="A25" s="70" t="s">
        <v>1823</v>
      </c>
      <c r="B25" s="71">
        <v>352</v>
      </c>
      <c r="C25" s="71">
        <v>38</v>
      </c>
      <c r="D25" s="71">
        <f t="shared" ref="D25:D28" si="15">C25</f>
        <v>38</v>
      </c>
      <c r="E25" s="71">
        <v>152</v>
      </c>
      <c r="F25" s="68">
        <f t="shared" ref="F25:F28" si="16">E25/C25</f>
        <v>4</v>
      </c>
      <c r="G25" s="68">
        <f t="shared" ref="G25:G28" si="17">E25/D25</f>
        <v>4</v>
      </c>
      <c r="H25" s="69">
        <f t="shared" si="14"/>
        <v>0.431818181818182</v>
      </c>
    </row>
    <row r="26" s="54" customFormat="1" customHeight="1" spans="1:8">
      <c r="A26" s="70" t="s">
        <v>1824</v>
      </c>
      <c r="B26" s="71">
        <v>3063</v>
      </c>
      <c r="C26" s="71">
        <v>2745</v>
      </c>
      <c r="D26" s="71">
        <f t="shared" si="15"/>
        <v>2745</v>
      </c>
      <c r="E26" s="71">
        <v>2892</v>
      </c>
      <c r="F26" s="68">
        <f t="shared" si="16"/>
        <v>1.05355191256831</v>
      </c>
      <c r="G26" s="68">
        <f t="shared" si="17"/>
        <v>1.05355191256831</v>
      </c>
      <c r="H26" s="69">
        <f t="shared" si="14"/>
        <v>0.944172380019589</v>
      </c>
    </row>
    <row r="27" s="55" customFormat="1" customHeight="1" spans="1:8">
      <c r="A27" s="66" t="s">
        <v>1834</v>
      </c>
      <c r="B27" s="67">
        <v>18454</v>
      </c>
      <c r="C27" s="67">
        <v>20579</v>
      </c>
      <c r="D27" s="67">
        <f t="shared" si="15"/>
        <v>20579</v>
      </c>
      <c r="E27" s="67">
        <v>19742</v>
      </c>
      <c r="F27" s="68">
        <f t="shared" si="16"/>
        <v>0.959327469750717</v>
      </c>
      <c r="G27" s="68">
        <f t="shared" si="17"/>
        <v>0.959327469750717</v>
      </c>
      <c r="H27" s="69">
        <f t="shared" si="14"/>
        <v>1.0697951663596</v>
      </c>
    </row>
    <row r="28" s="54" customFormat="1" customHeight="1" spans="1:8">
      <c r="A28" s="70" t="s">
        <v>1835</v>
      </c>
      <c r="B28" s="71">
        <v>7572</v>
      </c>
      <c r="C28" s="71">
        <v>9776</v>
      </c>
      <c r="D28" s="71">
        <f t="shared" si="15"/>
        <v>9776</v>
      </c>
      <c r="E28" s="71">
        <v>8163</v>
      </c>
      <c r="F28" s="68">
        <f t="shared" si="16"/>
        <v>0.835004091653028</v>
      </c>
      <c r="G28" s="68">
        <f t="shared" si="17"/>
        <v>0.835004091653028</v>
      </c>
      <c r="H28" s="69">
        <f t="shared" si="14"/>
        <v>1.07805071315372</v>
      </c>
    </row>
    <row r="29" s="54" customFormat="1" customHeight="1" spans="1:8">
      <c r="A29" s="70" t="s">
        <v>1822</v>
      </c>
      <c r="B29" s="71">
        <v>7</v>
      </c>
      <c r="C29" s="71"/>
      <c r="D29" s="71"/>
      <c r="E29" s="71">
        <v>1</v>
      </c>
      <c r="F29" s="68"/>
      <c r="G29" s="68"/>
      <c r="H29" s="69">
        <f t="shared" si="14"/>
        <v>0.142857142857143</v>
      </c>
    </row>
    <row r="30" s="54" customFormat="1" customHeight="1" spans="1:8">
      <c r="A30" s="70" t="s">
        <v>1823</v>
      </c>
      <c r="B30" s="71">
        <v>19</v>
      </c>
      <c r="C30" s="71"/>
      <c r="D30" s="71"/>
      <c r="E30" s="71">
        <v>9</v>
      </c>
      <c r="F30" s="68"/>
      <c r="G30" s="68"/>
      <c r="H30" s="69">
        <f t="shared" si="14"/>
        <v>0.473684210526316</v>
      </c>
    </row>
    <row r="31" s="54" customFormat="1" customHeight="1" spans="1:8">
      <c r="A31" s="70" t="s">
        <v>1824</v>
      </c>
      <c r="B31" s="71">
        <v>10856</v>
      </c>
      <c r="C31" s="71">
        <v>10803</v>
      </c>
      <c r="D31" s="71">
        <f t="shared" ref="D31:D33" si="18">C31</f>
        <v>10803</v>
      </c>
      <c r="E31" s="71">
        <v>11569</v>
      </c>
      <c r="F31" s="68">
        <f t="shared" ref="F31:F33" si="19">E31/C31</f>
        <v>1.070906229751</v>
      </c>
      <c r="G31" s="68">
        <f t="shared" ref="G31:G33" si="20">E31/D31</f>
        <v>1.070906229751</v>
      </c>
      <c r="H31" s="69">
        <f t="shared" si="14"/>
        <v>1.06567796610169</v>
      </c>
    </row>
    <row r="32" s="55" customFormat="1" customHeight="1" spans="1:8">
      <c r="A32" s="66" t="s">
        <v>1836</v>
      </c>
      <c r="B32" s="67">
        <v>909</v>
      </c>
      <c r="C32" s="67">
        <v>928</v>
      </c>
      <c r="D32" s="67">
        <f t="shared" si="18"/>
        <v>928</v>
      </c>
      <c r="E32" s="67">
        <v>921</v>
      </c>
      <c r="F32" s="68">
        <f t="shared" si="19"/>
        <v>0.992456896551724</v>
      </c>
      <c r="G32" s="68">
        <f t="shared" si="20"/>
        <v>0.992456896551724</v>
      </c>
      <c r="H32" s="69">
        <f t="shared" si="14"/>
        <v>1.01320132013201</v>
      </c>
    </row>
    <row r="33" s="54" customFormat="1" customHeight="1" spans="1:8">
      <c r="A33" s="70" t="s">
        <v>1837</v>
      </c>
      <c r="B33" s="71">
        <v>909</v>
      </c>
      <c r="C33" s="71">
        <v>928</v>
      </c>
      <c r="D33" s="71">
        <f t="shared" si="18"/>
        <v>928</v>
      </c>
      <c r="E33" s="71">
        <v>921</v>
      </c>
      <c r="F33" s="68">
        <f t="shared" si="19"/>
        <v>0.992456896551724</v>
      </c>
      <c r="G33" s="68">
        <f t="shared" si="20"/>
        <v>0.992456896551724</v>
      </c>
      <c r="H33" s="69">
        <f t="shared" si="14"/>
        <v>1.01320132013201</v>
      </c>
    </row>
    <row r="34" s="54" customFormat="1" customHeight="1" spans="1:8">
      <c r="A34" s="70" t="s">
        <v>1838</v>
      </c>
      <c r="B34" s="71"/>
      <c r="C34" s="71"/>
      <c r="D34" s="67"/>
      <c r="E34" s="71"/>
      <c r="F34" s="68"/>
      <c r="G34" s="68"/>
      <c r="H34" s="69"/>
    </row>
    <row r="35" s="54" customFormat="1" customHeight="1" spans="1:8">
      <c r="A35" s="70" t="s">
        <v>1839</v>
      </c>
      <c r="B35" s="71"/>
      <c r="C35" s="71"/>
      <c r="D35" s="67"/>
      <c r="E35" s="71"/>
      <c r="F35" s="68"/>
      <c r="G35" s="68"/>
      <c r="H35" s="69"/>
    </row>
    <row r="36" s="54" customFormat="1" customHeight="1" spans="1:8">
      <c r="A36" s="70" t="s">
        <v>1840</v>
      </c>
      <c r="B36" s="71"/>
      <c r="C36" s="71"/>
      <c r="D36" s="67"/>
      <c r="E36" s="71"/>
      <c r="F36" s="68"/>
      <c r="G36" s="68"/>
      <c r="H36" s="69"/>
    </row>
    <row r="37" s="55" customFormat="1" customHeight="1" spans="1:8">
      <c r="A37" s="66" t="s">
        <v>1841</v>
      </c>
      <c r="B37" s="67">
        <v>6982</v>
      </c>
      <c r="C37" s="67">
        <v>8302</v>
      </c>
      <c r="D37" s="67">
        <f t="shared" ref="D37:D41" si="21">C37</f>
        <v>8302</v>
      </c>
      <c r="E37" s="67">
        <v>7527</v>
      </c>
      <c r="F37" s="68">
        <f t="shared" ref="F37:F41" si="22">E37/C37</f>
        <v>0.906649000240906</v>
      </c>
      <c r="G37" s="68">
        <f t="shared" ref="G37:G41" si="23">E37/D37</f>
        <v>0.906649000240906</v>
      </c>
      <c r="H37" s="69">
        <f t="shared" ref="H37:H41" si="24">E37/B37</f>
        <v>1.07805786307648</v>
      </c>
    </row>
    <row r="38" s="54" customFormat="1" customHeight="1" spans="1:8">
      <c r="A38" s="70" t="s">
        <v>1842</v>
      </c>
      <c r="B38" s="71">
        <v>5143</v>
      </c>
      <c r="C38" s="71">
        <v>5771</v>
      </c>
      <c r="D38" s="71">
        <f t="shared" si="21"/>
        <v>5771</v>
      </c>
      <c r="E38" s="71">
        <v>5891</v>
      </c>
      <c r="F38" s="68">
        <f t="shared" si="22"/>
        <v>1.02079362328886</v>
      </c>
      <c r="G38" s="68">
        <f t="shared" si="23"/>
        <v>1.02079362328886</v>
      </c>
      <c r="H38" s="69">
        <f t="shared" si="24"/>
        <v>1.14544040443321</v>
      </c>
    </row>
    <row r="39" s="54" customFormat="1" customHeight="1" spans="1:8">
      <c r="A39" s="70" t="s">
        <v>1843</v>
      </c>
      <c r="B39" s="71">
        <v>1403</v>
      </c>
      <c r="C39" s="71">
        <v>1802</v>
      </c>
      <c r="D39" s="71">
        <f t="shared" si="21"/>
        <v>1802</v>
      </c>
      <c r="E39" s="71">
        <v>1281</v>
      </c>
      <c r="F39" s="68">
        <f t="shared" si="22"/>
        <v>0.710876803551609</v>
      </c>
      <c r="G39" s="68">
        <f t="shared" si="23"/>
        <v>0.710876803551609</v>
      </c>
      <c r="H39" s="69">
        <f t="shared" si="24"/>
        <v>0.91304347826087</v>
      </c>
    </row>
    <row r="40" s="54" customFormat="1" customHeight="1" spans="1:8">
      <c r="A40" s="70" t="s">
        <v>1844</v>
      </c>
      <c r="B40" s="71">
        <v>260</v>
      </c>
      <c r="C40" s="71">
        <v>309</v>
      </c>
      <c r="D40" s="71">
        <f t="shared" si="21"/>
        <v>309</v>
      </c>
      <c r="E40" s="71">
        <v>290</v>
      </c>
      <c r="F40" s="68">
        <f t="shared" si="22"/>
        <v>0.938511326860841</v>
      </c>
      <c r="G40" s="68">
        <f t="shared" si="23"/>
        <v>0.938511326860841</v>
      </c>
      <c r="H40" s="69">
        <f t="shared" si="24"/>
        <v>1.11538461538462</v>
      </c>
    </row>
    <row r="41" s="54" customFormat="1" customHeight="1" spans="1:8">
      <c r="A41" s="70" t="s">
        <v>1822</v>
      </c>
      <c r="B41" s="71">
        <v>176</v>
      </c>
      <c r="C41" s="71">
        <v>420</v>
      </c>
      <c r="D41" s="71">
        <f t="shared" si="21"/>
        <v>420</v>
      </c>
      <c r="E41" s="71">
        <v>65</v>
      </c>
      <c r="F41" s="68">
        <f t="shared" si="22"/>
        <v>0.154761904761905</v>
      </c>
      <c r="G41" s="68">
        <f t="shared" si="23"/>
        <v>0.154761904761905</v>
      </c>
      <c r="H41" s="69">
        <f t="shared" si="24"/>
        <v>0.369318181818182</v>
      </c>
    </row>
    <row r="42" s="54" customFormat="1" customHeight="1" spans="1:8">
      <c r="A42" s="70" t="s">
        <v>1823</v>
      </c>
      <c r="B42" s="71"/>
      <c r="C42" s="71"/>
      <c r="D42" s="71"/>
      <c r="E42" s="71"/>
      <c r="F42" s="68"/>
      <c r="G42" s="68"/>
      <c r="H42" s="69"/>
    </row>
    <row r="43" s="55" customFormat="1" customHeight="1" spans="1:8">
      <c r="A43" s="66" t="s">
        <v>1845</v>
      </c>
      <c r="B43" s="67">
        <v>27056</v>
      </c>
      <c r="C43" s="67">
        <v>27785</v>
      </c>
      <c r="D43" s="67">
        <f t="shared" ref="D43:D54" si="25">C43</f>
        <v>27785</v>
      </c>
      <c r="E43" s="67">
        <v>28704</v>
      </c>
      <c r="F43" s="68">
        <f t="shared" ref="F43:F54" si="26">E43/C43</f>
        <v>1.0330754003959</v>
      </c>
      <c r="G43" s="68">
        <f t="shared" ref="G43:G54" si="27">E43/D43</f>
        <v>1.0330754003959</v>
      </c>
      <c r="H43" s="69">
        <f t="shared" ref="H43:H54" si="28">E43/B43</f>
        <v>1.06091070372561</v>
      </c>
    </row>
    <row r="44" s="54" customFormat="1" customHeight="1" spans="1:8">
      <c r="A44" s="70" t="s">
        <v>1835</v>
      </c>
      <c r="B44" s="71">
        <v>16635</v>
      </c>
      <c r="C44" s="71">
        <v>17728</v>
      </c>
      <c r="D44" s="71">
        <f t="shared" si="25"/>
        <v>17728</v>
      </c>
      <c r="E44" s="71">
        <v>19186</v>
      </c>
      <c r="F44" s="68">
        <f t="shared" si="26"/>
        <v>1.08224277978339</v>
      </c>
      <c r="G44" s="68">
        <f t="shared" si="27"/>
        <v>1.08224277978339</v>
      </c>
      <c r="H44" s="69">
        <f t="shared" si="28"/>
        <v>1.15335136759844</v>
      </c>
    </row>
    <row r="45" s="54" customFormat="1" customHeight="1" spans="1:8">
      <c r="A45" s="70" t="s">
        <v>1846</v>
      </c>
      <c r="B45" s="71"/>
      <c r="C45" s="71"/>
      <c r="D45" s="71"/>
      <c r="E45" s="71"/>
      <c r="F45" s="68"/>
      <c r="G45" s="68"/>
      <c r="H45" s="69"/>
    </row>
    <row r="46" s="54" customFormat="1" customHeight="1" spans="1:8">
      <c r="A46" s="70" t="s">
        <v>1823</v>
      </c>
      <c r="B46" s="71"/>
      <c r="C46" s="71"/>
      <c r="D46" s="71"/>
      <c r="E46" s="71"/>
      <c r="F46" s="68"/>
      <c r="G46" s="68"/>
      <c r="H46" s="69"/>
    </row>
    <row r="47" s="54" customFormat="1" customHeight="1" spans="1:8">
      <c r="A47" s="70" t="s">
        <v>1824</v>
      </c>
      <c r="B47" s="71">
        <v>10421</v>
      </c>
      <c r="C47" s="71">
        <v>10057</v>
      </c>
      <c r="D47" s="71">
        <f t="shared" si="25"/>
        <v>10057</v>
      </c>
      <c r="E47" s="71">
        <v>9518</v>
      </c>
      <c r="F47" s="68">
        <f t="shared" si="26"/>
        <v>0.946405488714328</v>
      </c>
      <c r="G47" s="68">
        <f t="shared" si="27"/>
        <v>0.946405488714328</v>
      </c>
      <c r="H47" s="69">
        <f t="shared" si="28"/>
        <v>0.91334804721236</v>
      </c>
    </row>
    <row r="48" s="55" customFormat="1" customHeight="1" spans="1:8">
      <c r="A48" s="72" t="s">
        <v>1847</v>
      </c>
      <c r="B48" s="67">
        <f>B43+B37+B32+B27+B16+B12+B5</f>
        <v>146223</v>
      </c>
      <c r="C48" s="67">
        <f>C43+C37+C32+C27+C16+C12+C5</f>
        <v>154562</v>
      </c>
      <c r="D48" s="67">
        <f t="shared" si="25"/>
        <v>154562</v>
      </c>
      <c r="E48" s="67">
        <f>E43+E37+E32+E27+E16+E12+E5</f>
        <v>158435</v>
      </c>
      <c r="F48" s="68">
        <f t="shared" si="26"/>
        <v>1.0250579055654</v>
      </c>
      <c r="G48" s="68">
        <f t="shared" si="27"/>
        <v>1.0250579055654</v>
      </c>
      <c r="H48" s="69">
        <f t="shared" si="28"/>
        <v>1.08351627308973</v>
      </c>
    </row>
    <row r="49" s="54" customFormat="1" customHeight="1" spans="1:8">
      <c r="A49" s="70" t="s">
        <v>1848</v>
      </c>
      <c r="B49" s="71">
        <f>B6+B7+B13+B17+B18+B21+B28+B33+B44+B38</f>
        <v>76328</v>
      </c>
      <c r="C49" s="71">
        <f>C6+C7+C13+C17+C18+C21+C28+C33+C44+C38+C39+C40</f>
        <v>84860</v>
      </c>
      <c r="D49" s="71">
        <f t="shared" si="25"/>
        <v>84860</v>
      </c>
      <c r="E49" s="71">
        <f>E6+E7+E13+E17+E18+E21+E28+E33+E44+E38+E39+E40+E19</f>
        <v>85941</v>
      </c>
      <c r="F49" s="68">
        <f t="shared" si="26"/>
        <v>1.01273862832901</v>
      </c>
      <c r="G49" s="68">
        <f t="shared" si="27"/>
        <v>1.01273862832901</v>
      </c>
      <c r="H49" s="69">
        <f t="shared" si="28"/>
        <v>1.12594329734829</v>
      </c>
    </row>
    <row r="50" s="54" customFormat="1" customHeight="1" spans="1:8">
      <c r="A50" s="70" t="s">
        <v>1822</v>
      </c>
      <c r="B50" s="71">
        <f>B8+B14+B24+B29+B41</f>
        <v>552</v>
      </c>
      <c r="C50" s="71">
        <f>C8+C14+C24+C29+C41</f>
        <v>774</v>
      </c>
      <c r="D50" s="71">
        <f t="shared" si="25"/>
        <v>774</v>
      </c>
      <c r="E50" s="71">
        <f>E8+E14+E24+E29+E41</f>
        <v>587</v>
      </c>
      <c r="F50" s="68">
        <f t="shared" si="26"/>
        <v>0.758397932816537</v>
      </c>
      <c r="G50" s="68">
        <f t="shared" si="27"/>
        <v>0.758397932816537</v>
      </c>
      <c r="H50" s="69">
        <f t="shared" si="28"/>
        <v>1.06340579710145</v>
      </c>
    </row>
    <row r="51" s="54" customFormat="1" customHeight="1" spans="1:8">
      <c r="A51" s="70" t="s">
        <v>1823</v>
      </c>
      <c r="B51" s="71">
        <f>B9++B15+B25+B30</f>
        <v>471</v>
      </c>
      <c r="C51" s="71">
        <f>C9++C15+C25+C30</f>
        <v>56</v>
      </c>
      <c r="D51" s="71">
        <f t="shared" si="25"/>
        <v>56</v>
      </c>
      <c r="E51" s="71">
        <f>E9++E15+E25+E30</f>
        <v>359</v>
      </c>
      <c r="F51" s="68">
        <f t="shared" si="26"/>
        <v>6.41071428571429</v>
      </c>
      <c r="G51" s="68">
        <f t="shared" si="27"/>
        <v>6.41071428571429</v>
      </c>
      <c r="H51" s="69">
        <f t="shared" si="28"/>
        <v>0.762208067940552</v>
      </c>
    </row>
    <row r="52" s="54" customFormat="1" customHeight="1" spans="1:8">
      <c r="A52" s="70" t="s">
        <v>1832</v>
      </c>
      <c r="B52" s="71">
        <v>668</v>
      </c>
      <c r="C52" s="71">
        <v>580</v>
      </c>
      <c r="D52" s="71">
        <f t="shared" si="25"/>
        <v>580</v>
      </c>
      <c r="E52" s="71">
        <v>448</v>
      </c>
      <c r="F52" s="68">
        <f t="shared" si="26"/>
        <v>0.772413793103448</v>
      </c>
      <c r="G52" s="68">
        <f t="shared" si="27"/>
        <v>0.772413793103448</v>
      </c>
      <c r="H52" s="69">
        <f t="shared" si="28"/>
        <v>0.67065868263473</v>
      </c>
    </row>
    <row r="53" s="54" customFormat="1" customHeight="1" spans="1:8">
      <c r="A53" s="70" t="s">
        <v>1833</v>
      </c>
      <c r="B53" s="71">
        <v>37</v>
      </c>
      <c r="C53" s="71">
        <v>37</v>
      </c>
      <c r="D53" s="71">
        <f t="shared" si="25"/>
        <v>37</v>
      </c>
      <c r="E53" s="71">
        <v>58</v>
      </c>
      <c r="F53" s="68">
        <f t="shared" si="26"/>
        <v>1.56756756756757</v>
      </c>
      <c r="G53" s="68">
        <f t="shared" si="27"/>
        <v>1.56756756756757</v>
      </c>
      <c r="H53" s="69">
        <f t="shared" si="28"/>
        <v>1.56756756756757</v>
      </c>
    </row>
    <row r="54" s="54" customFormat="1" customHeight="1" spans="1:8">
      <c r="A54" s="70" t="s">
        <v>1824</v>
      </c>
      <c r="B54" s="71">
        <f>B10+B26+B31+B47</f>
        <v>66504</v>
      </c>
      <c r="C54" s="71">
        <f>C10+C26+C31+C47</f>
        <v>68255</v>
      </c>
      <c r="D54" s="71">
        <f t="shared" si="25"/>
        <v>68255</v>
      </c>
      <c r="E54" s="71">
        <f>E10+E26+E31+E47</f>
        <v>71042</v>
      </c>
      <c r="F54" s="68">
        <f t="shared" si="26"/>
        <v>1.04083217346715</v>
      </c>
      <c r="G54" s="68">
        <f t="shared" si="27"/>
        <v>1.04083217346715</v>
      </c>
      <c r="H54" s="69">
        <f t="shared" si="28"/>
        <v>1.06823649705281</v>
      </c>
    </row>
    <row r="55" s="54" customFormat="1" customHeight="1" spans="1:8">
      <c r="A55" s="70" t="s">
        <v>1849</v>
      </c>
      <c r="B55" s="71"/>
      <c r="C55" s="71"/>
      <c r="D55" s="71"/>
      <c r="E55" s="71"/>
      <c r="F55" s="68"/>
      <c r="G55" s="68"/>
      <c r="H55" s="69"/>
    </row>
    <row r="56" s="54" customFormat="1" customHeight="1" spans="1:8">
      <c r="A56" s="70" t="s">
        <v>1850</v>
      </c>
      <c r="B56" s="71">
        <v>8329</v>
      </c>
      <c r="C56" s="71">
        <v>12617</v>
      </c>
      <c r="D56" s="71">
        <f>C56</f>
        <v>12617</v>
      </c>
      <c r="E56" s="71">
        <v>6611</v>
      </c>
      <c r="F56" s="68">
        <f>E56/C56</f>
        <v>0.523975588491718</v>
      </c>
      <c r="G56" s="68">
        <f>E56/D56</f>
        <v>0.523975588491718</v>
      </c>
      <c r="H56" s="69">
        <f>E56/B56</f>
        <v>0.793732741025333</v>
      </c>
    </row>
    <row r="57" s="55" customFormat="1" customHeight="1" spans="1:8">
      <c r="A57" s="66" t="s">
        <v>1851</v>
      </c>
      <c r="B57" s="67">
        <v>48499</v>
      </c>
      <c r="C57" s="67">
        <v>61116</v>
      </c>
      <c r="D57" s="67">
        <f>C57</f>
        <v>61116</v>
      </c>
      <c r="E57" s="67">
        <v>55110</v>
      </c>
      <c r="F57" s="68">
        <f>E57/C57</f>
        <v>0.901727861771058</v>
      </c>
      <c r="G57" s="68">
        <f>E57/D57</f>
        <v>0.901727861771058</v>
      </c>
      <c r="H57" s="69">
        <f>E57/B57</f>
        <v>1.13631208890905</v>
      </c>
    </row>
  </sheetData>
  <sheetProtection insertRows="0" insertColumns="0" deleteColumns="0" deleteRows="0" autoFilter="0"/>
  <mergeCells count="5">
    <mergeCell ref="A1:H1"/>
    <mergeCell ref="C3:E3"/>
    <mergeCell ref="F3:H3"/>
    <mergeCell ref="A3:A4"/>
    <mergeCell ref="B3:B4"/>
  </mergeCells>
  <pageMargins left="0.75" right="0.75" top="1" bottom="1" header="0.511805555555556" footer="0.511805555555556"/>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6"/>
  <sheetViews>
    <sheetView workbookViewId="0">
      <selection activeCell="E18" sqref="E18"/>
    </sheetView>
  </sheetViews>
  <sheetFormatPr defaultColWidth="9.71296296296296" defaultRowHeight="14.25" customHeight="1" outlineLevelRow="5" outlineLevelCol="6"/>
  <cols>
    <col min="1" max="1" width="32.712962962963" style="44" customWidth="1"/>
    <col min="2" max="2" width="15.712962962963" style="44" customWidth="1"/>
    <col min="3" max="3" width="17" style="44" customWidth="1"/>
    <col min="4" max="4" width="14.712962962963" style="44" customWidth="1"/>
    <col min="5" max="5" width="15.4259259259259" style="44" customWidth="1"/>
    <col min="6" max="6" width="16.5740740740741" style="44" customWidth="1"/>
    <col min="7" max="7" width="16.712962962963" style="44" customWidth="1"/>
  </cols>
  <sheetData>
    <row r="1" s="44" customFormat="1" ht="45" customHeight="1" spans="1:7">
      <c r="A1" s="45" t="s">
        <v>1854</v>
      </c>
      <c r="B1" s="45"/>
      <c r="C1" s="45"/>
      <c r="D1" s="45"/>
      <c r="E1" s="45"/>
      <c r="F1" s="45"/>
      <c r="G1" s="45"/>
    </row>
    <row r="2" s="44" customFormat="1" ht="20.25" customHeight="1" spans="1:7">
      <c r="A2" s="46"/>
      <c r="B2" s="46"/>
      <c r="C2" s="47"/>
      <c r="D2" s="47"/>
      <c r="E2" s="47"/>
      <c r="F2" s="47"/>
      <c r="G2" s="48" t="s">
        <v>104</v>
      </c>
    </row>
    <row r="3" s="44" customFormat="1" ht="24" customHeight="1" spans="1:7">
      <c r="A3" s="49" t="s">
        <v>1855</v>
      </c>
      <c r="B3" s="49" t="s">
        <v>1856</v>
      </c>
      <c r="C3" s="49"/>
      <c r="D3" s="49"/>
      <c r="E3" s="49" t="s">
        <v>1857</v>
      </c>
      <c r="F3" s="49"/>
      <c r="G3" s="49"/>
    </row>
    <row r="4" s="44" customFormat="1" ht="24" customHeight="1" spans="1:7">
      <c r="A4" s="49"/>
      <c r="B4" s="50"/>
      <c r="C4" s="49" t="s">
        <v>1858</v>
      </c>
      <c r="D4" s="49" t="s">
        <v>1859</v>
      </c>
      <c r="E4" s="50"/>
      <c r="F4" s="49" t="s">
        <v>1858</v>
      </c>
      <c r="G4" s="49" t="s">
        <v>1859</v>
      </c>
    </row>
    <row r="5" s="44" customFormat="1" ht="20.25" customHeight="1" spans="1:7">
      <c r="A5" s="49" t="s">
        <v>1860</v>
      </c>
      <c r="B5" s="51" t="s">
        <v>1861</v>
      </c>
      <c r="C5" s="51" t="s">
        <v>1862</v>
      </c>
      <c r="D5" s="51" t="s">
        <v>1863</v>
      </c>
      <c r="E5" s="51" t="s">
        <v>1864</v>
      </c>
      <c r="F5" s="51" t="s">
        <v>1865</v>
      </c>
      <c r="G5" s="51" t="s">
        <v>1866</v>
      </c>
    </row>
    <row r="6" s="44" customFormat="1" ht="23" customHeight="1" spans="1:7">
      <c r="A6" s="52" t="s">
        <v>1209</v>
      </c>
      <c r="B6" s="53">
        <v>433483</v>
      </c>
      <c r="C6" s="53">
        <v>161483</v>
      </c>
      <c r="D6" s="53">
        <v>272000</v>
      </c>
      <c r="E6" s="53">
        <v>430137</v>
      </c>
      <c r="F6" s="53">
        <v>158137</v>
      </c>
      <c r="G6" s="53">
        <v>272000</v>
      </c>
    </row>
  </sheetData>
  <sheetProtection insertRows="0" insertColumns="0" deleteColumns="0" deleteRows="0" autoFilter="0"/>
  <mergeCells count="4">
    <mergeCell ref="A1:G1"/>
    <mergeCell ref="B3:D3"/>
    <mergeCell ref="E3:G3"/>
    <mergeCell ref="A3:A4"/>
  </mergeCells>
  <pageMargins left="0.75" right="0.75" top="1" bottom="1" header="0.511805555555556" footer="0.511805555555556"/>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6"/>
  <sheetViews>
    <sheetView workbookViewId="0">
      <selection activeCell="F12" sqref="F12"/>
    </sheetView>
  </sheetViews>
  <sheetFormatPr defaultColWidth="9" defaultRowHeight="20.25" customHeight="1" outlineLevelRow="5"/>
  <cols>
    <col min="1" max="1" width="7.13888888888889" style="19" customWidth="1"/>
    <col min="2" max="2" width="13.2777777777778" style="19" customWidth="1"/>
    <col min="3" max="3" width="29.2777777777778" style="19" customWidth="1"/>
    <col min="4" max="4" width="28.5740740740741" style="19" customWidth="1"/>
    <col min="5" max="6" width="16.5740740740741" style="19" customWidth="1"/>
    <col min="7" max="7" width="20.5740740740741" style="19" customWidth="1"/>
    <col min="8" max="9" width="16.5740740740741" style="19" customWidth="1"/>
    <col min="10" max="10" width="25.5740740740741" style="19" customWidth="1"/>
  </cols>
  <sheetData>
    <row r="1" ht="45" customHeight="1" spans="1:10">
      <c r="A1" s="20" t="s">
        <v>1867</v>
      </c>
      <c r="B1" s="20"/>
      <c r="C1" s="20"/>
      <c r="D1" s="20"/>
      <c r="E1" s="20"/>
      <c r="F1" s="20"/>
      <c r="G1" s="20"/>
      <c r="H1" s="20"/>
      <c r="I1" s="20"/>
      <c r="J1" s="20"/>
    </row>
    <row r="2" customHeight="1" spans="1:10">
      <c r="A2" s="21"/>
      <c r="B2" s="21"/>
      <c r="C2" s="21"/>
      <c r="D2" s="21"/>
      <c r="E2" s="21"/>
      <c r="F2" s="21"/>
      <c r="G2" s="21"/>
      <c r="H2" s="21"/>
      <c r="I2" s="21"/>
      <c r="J2" s="22" t="s">
        <v>104</v>
      </c>
    </row>
    <row r="3" ht="26.75" customHeight="1" spans="1:10">
      <c r="A3" s="23" t="s">
        <v>208</v>
      </c>
      <c r="B3" s="23" t="s">
        <v>1202</v>
      </c>
      <c r="C3" s="23" t="s">
        <v>1781</v>
      </c>
      <c r="D3" s="23" t="s">
        <v>1868</v>
      </c>
      <c r="E3" s="23" t="s">
        <v>1869</v>
      </c>
      <c r="F3" s="23" t="s">
        <v>1870</v>
      </c>
      <c r="G3" s="23" t="s">
        <v>1871</v>
      </c>
      <c r="H3" s="23" t="s">
        <v>1872</v>
      </c>
      <c r="I3" s="39" t="s">
        <v>1873</v>
      </c>
      <c r="J3" s="23" t="s">
        <v>1874</v>
      </c>
    </row>
    <row r="4" customHeight="1" spans="1:10">
      <c r="A4" s="28"/>
      <c r="B4" s="29" t="s">
        <v>1208</v>
      </c>
      <c r="C4" s="29"/>
      <c r="D4" s="29"/>
      <c r="E4" s="29"/>
      <c r="F4" s="29"/>
      <c r="G4" s="29"/>
      <c r="H4" s="29"/>
      <c r="I4" s="40">
        <v>79000</v>
      </c>
      <c r="J4" s="28"/>
    </row>
    <row r="5" s="27" customFormat="1" ht="35" customHeight="1" spans="1:10">
      <c r="A5" s="30">
        <v>1</v>
      </c>
      <c r="B5" s="31" t="s">
        <v>1875</v>
      </c>
      <c r="C5" s="32" t="s">
        <v>1876</v>
      </c>
      <c r="D5" s="33" t="s">
        <v>1877</v>
      </c>
      <c r="E5" s="33" t="s">
        <v>1878</v>
      </c>
      <c r="F5" s="33" t="s">
        <v>1879</v>
      </c>
      <c r="G5" s="34" t="s">
        <v>1880</v>
      </c>
      <c r="H5" s="33" t="s">
        <v>1881</v>
      </c>
      <c r="I5" s="41">
        <v>50000</v>
      </c>
      <c r="J5" s="42" t="s">
        <v>1882</v>
      </c>
    </row>
    <row r="6" s="27" customFormat="1" ht="36" customHeight="1" spans="1:10">
      <c r="A6" s="35">
        <v>2</v>
      </c>
      <c r="B6" s="36" t="s">
        <v>1875</v>
      </c>
      <c r="C6" s="37" t="s">
        <v>1883</v>
      </c>
      <c r="D6" s="37" t="s">
        <v>1884</v>
      </c>
      <c r="E6" s="37" t="s">
        <v>1885</v>
      </c>
      <c r="F6" s="37" t="s">
        <v>1886</v>
      </c>
      <c r="G6" s="37" t="s">
        <v>1886</v>
      </c>
      <c r="H6" s="38" t="s">
        <v>1881</v>
      </c>
      <c r="I6" s="43">
        <v>29000</v>
      </c>
      <c r="J6" s="42" t="s">
        <v>1887</v>
      </c>
    </row>
  </sheetData>
  <sheetProtection insertRows="0" insertColumns="0" deleteColumns="0" deleteRows="0" autoFilter="0"/>
  <mergeCells count="2">
    <mergeCell ref="A1:J1"/>
    <mergeCell ref="B4:H4"/>
  </mergeCells>
  <pageMargins left="0.75" right="0.75" top="1" bottom="1" header="0.511805555555556" footer="0.511805555555556"/>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9"/>
  <sheetViews>
    <sheetView topLeftCell="A25" workbookViewId="0">
      <selection activeCell="K9" sqref="K9"/>
    </sheetView>
  </sheetViews>
  <sheetFormatPr defaultColWidth="9" defaultRowHeight="20.25" customHeight="1" outlineLevelCol="2"/>
  <cols>
    <col min="1" max="1" width="44.712962962963" style="19" customWidth="1"/>
    <col min="2" max="3" width="20.1388888888889" style="19" customWidth="1"/>
  </cols>
  <sheetData>
    <row r="1" ht="45" customHeight="1" spans="1:3">
      <c r="A1" s="20" t="s">
        <v>1888</v>
      </c>
      <c r="B1" s="20"/>
      <c r="C1" s="20"/>
    </row>
    <row r="2" ht="15" customHeight="1" spans="1:3">
      <c r="A2" s="21"/>
      <c r="B2" s="21"/>
      <c r="C2" s="22" t="s">
        <v>104</v>
      </c>
    </row>
    <row r="3" customHeight="1" spans="1:3">
      <c r="A3" s="23" t="s">
        <v>158</v>
      </c>
      <c r="B3" s="23" t="s">
        <v>1889</v>
      </c>
      <c r="C3" s="23" t="s">
        <v>1890</v>
      </c>
    </row>
    <row r="4" customHeight="1" spans="1:3">
      <c r="A4" s="24" t="s">
        <v>1891</v>
      </c>
      <c r="B4" s="9">
        <v>330479</v>
      </c>
      <c r="C4" s="9">
        <v>330479</v>
      </c>
    </row>
    <row r="5" customHeight="1" spans="1:3">
      <c r="A5" s="24" t="s">
        <v>1892</v>
      </c>
      <c r="B5" s="25">
        <v>137479</v>
      </c>
      <c r="C5" s="25">
        <v>137479</v>
      </c>
    </row>
    <row r="6" customHeight="1" spans="1:3">
      <c r="A6" s="24" t="s">
        <v>1893</v>
      </c>
      <c r="B6" s="9">
        <v>193000</v>
      </c>
      <c r="C6" s="25">
        <v>193000</v>
      </c>
    </row>
    <row r="7" customHeight="1" spans="1:3">
      <c r="A7" s="24" t="s">
        <v>1894</v>
      </c>
      <c r="B7" s="9">
        <v>365483</v>
      </c>
      <c r="C7" s="9">
        <v>365483</v>
      </c>
    </row>
    <row r="8" customHeight="1" spans="1:3">
      <c r="A8" s="24" t="s">
        <v>1892</v>
      </c>
      <c r="B8" s="9">
        <v>172483</v>
      </c>
      <c r="C8" s="9">
        <v>172483</v>
      </c>
    </row>
    <row r="9" customHeight="1" spans="1:3">
      <c r="A9" s="24" t="s">
        <v>1893</v>
      </c>
      <c r="B9" s="9">
        <v>193000</v>
      </c>
      <c r="C9" s="9">
        <v>193000</v>
      </c>
    </row>
    <row r="10" customHeight="1" spans="1:3">
      <c r="A10" s="24" t="s">
        <v>1895</v>
      </c>
      <c r="B10" s="9">
        <v>120138</v>
      </c>
      <c r="C10" s="9">
        <v>120138</v>
      </c>
    </row>
    <row r="11" customHeight="1" spans="1:3">
      <c r="A11" s="24" t="s">
        <v>1896</v>
      </c>
      <c r="B11" s="9">
        <v>0</v>
      </c>
      <c r="C11" s="9">
        <v>0</v>
      </c>
    </row>
    <row r="12" customHeight="1" spans="1:3">
      <c r="A12" s="24" t="s">
        <v>1897</v>
      </c>
      <c r="B12" s="9">
        <v>41138</v>
      </c>
      <c r="C12" s="9">
        <v>41138</v>
      </c>
    </row>
    <row r="13" customHeight="1" spans="1:3">
      <c r="A13" s="24" t="s">
        <v>1898</v>
      </c>
      <c r="B13" s="9">
        <v>79000</v>
      </c>
      <c r="C13" s="9">
        <v>79000</v>
      </c>
    </row>
    <row r="14" customHeight="1" spans="1:3">
      <c r="A14" s="24" t="s">
        <v>1899</v>
      </c>
      <c r="B14" s="9">
        <v>0</v>
      </c>
      <c r="C14" s="9">
        <v>0</v>
      </c>
    </row>
    <row r="15" customHeight="1" spans="1:3">
      <c r="A15" s="24" t="s">
        <v>1900</v>
      </c>
      <c r="B15" s="9">
        <v>0</v>
      </c>
      <c r="C15" s="9">
        <v>0</v>
      </c>
    </row>
    <row r="16" customHeight="1" spans="1:3">
      <c r="A16" s="24" t="s">
        <v>1901</v>
      </c>
      <c r="B16" s="9">
        <v>0</v>
      </c>
      <c r="C16" s="9">
        <v>0</v>
      </c>
    </row>
    <row r="17" customHeight="1" spans="1:3">
      <c r="A17" s="24" t="s">
        <v>1902</v>
      </c>
      <c r="B17" s="25">
        <v>0</v>
      </c>
      <c r="C17" s="9">
        <v>0</v>
      </c>
    </row>
    <row r="18" customHeight="1" spans="1:3">
      <c r="A18" s="24" t="s">
        <v>1903</v>
      </c>
      <c r="B18" s="26">
        <v>41138</v>
      </c>
      <c r="C18" s="26">
        <v>41138</v>
      </c>
    </row>
    <row r="19" customHeight="1" spans="1:3">
      <c r="A19" s="24" t="s">
        <v>1904</v>
      </c>
      <c r="B19" s="26">
        <v>41138</v>
      </c>
      <c r="C19" s="26">
        <v>41138</v>
      </c>
    </row>
    <row r="20" customHeight="1" spans="1:3">
      <c r="A20" s="24" t="s">
        <v>1893</v>
      </c>
      <c r="B20" s="26">
        <v>0</v>
      </c>
      <c r="C20" s="26">
        <v>0</v>
      </c>
    </row>
    <row r="21" customHeight="1" spans="1:3">
      <c r="A21" s="24" t="s">
        <v>1905</v>
      </c>
      <c r="B21" s="26">
        <v>10519</v>
      </c>
      <c r="C21" s="26">
        <v>10519</v>
      </c>
    </row>
    <row r="22" customHeight="1" spans="1:3">
      <c r="A22" s="24" t="s">
        <v>1904</v>
      </c>
      <c r="B22" s="26">
        <v>4383</v>
      </c>
      <c r="C22" s="26">
        <v>4383</v>
      </c>
    </row>
    <row r="23" customHeight="1" spans="1:3">
      <c r="A23" s="24" t="s">
        <v>1893</v>
      </c>
      <c r="B23" s="26">
        <v>6136</v>
      </c>
      <c r="C23" s="26">
        <v>6136</v>
      </c>
    </row>
    <row r="24" customHeight="1" spans="1:3">
      <c r="A24" s="24" t="s">
        <v>1906</v>
      </c>
      <c r="B24" s="9">
        <v>430137</v>
      </c>
      <c r="C24" s="9">
        <v>430137</v>
      </c>
    </row>
    <row r="25" customHeight="1" spans="1:3">
      <c r="A25" s="24" t="s">
        <v>1892</v>
      </c>
      <c r="B25" s="26">
        <v>158137</v>
      </c>
      <c r="C25" s="26">
        <v>158137</v>
      </c>
    </row>
    <row r="26" customHeight="1" spans="1:3">
      <c r="A26" s="24" t="s">
        <v>1893</v>
      </c>
      <c r="B26" s="9">
        <v>272000</v>
      </c>
      <c r="C26" s="9">
        <v>272000</v>
      </c>
    </row>
    <row r="27" customHeight="1" spans="1:3">
      <c r="A27" s="24" t="s">
        <v>1907</v>
      </c>
      <c r="B27" s="26">
        <v>433483</v>
      </c>
      <c r="C27" s="26">
        <v>433483</v>
      </c>
    </row>
    <row r="28" customHeight="1" spans="1:3">
      <c r="A28" s="24" t="s">
        <v>1892</v>
      </c>
      <c r="B28" s="26">
        <v>161483</v>
      </c>
      <c r="C28" s="26">
        <v>161483</v>
      </c>
    </row>
    <row r="29" customHeight="1" spans="1:3">
      <c r="A29" s="24" t="s">
        <v>1893</v>
      </c>
      <c r="B29" s="26">
        <v>272000</v>
      </c>
      <c r="C29" s="26">
        <v>272000</v>
      </c>
    </row>
  </sheetData>
  <sheetProtection insertRows="0" insertColumns="0" deleteColumns="0" deleteRows="0" autoFilter="0"/>
  <mergeCells count="1">
    <mergeCell ref="A1:C1"/>
  </mergeCells>
  <pageMargins left="0.75" right="0.75" top="1" bottom="1" header="0.511805555555556" footer="0.511805555555556"/>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3"/>
  <sheetViews>
    <sheetView workbookViewId="0">
      <selection activeCell="D14" sqref="D14"/>
    </sheetView>
  </sheetViews>
  <sheetFormatPr defaultColWidth="10.1666666666667" defaultRowHeight="15.6" outlineLevelCol="2"/>
  <cols>
    <col min="1" max="1" width="51.7777777777778" style="11" customWidth="1"/>
    <col min="2" max="2" width="21.3333333333333" style="11" customWidth="1"/>
    <col min="3" max="3" width="30" style="11" customWidth="1"/>
    <col min="4" max="256" width="10.1666666666667" style="11" customWidth="1"/>
    <col min="257" max="16384" width="10.1666666666667" style="11"/>
  </cols>
  <sheetData>
    <row r="1" s="11" customFormat="1" ht="33.95" customHeight="1" spans="1:3">
      <c r="A1" s="13" t="s">
        <v>1908</v>
      </c>
      <c r="B1" s="13"/>
      <c r="C1" s="13"/>
    </row>
    <row r="2" s="11" customFormat="1" ht="17" customHeight="1" spans="1:3">
      <c r="A2" s="14"/>
      <c r="B2" s="3"/>
      <c r="C2" s="4" t="s">
        <v>104</v>
      </c>
    </row>
    <row r="3" s="11" customFormat="1" ht="17" customHeight="1" spans="1:3">
      <c r="A3" s="15" t="s">
        <v>105</v>
      </c>
      <c r="B3" s="15" t="s">
        <v>106</v>
      </c>
      <c r="C3" s="15" t="s">
        <v>108</v>
      </c>
    </row>
    <row r="4" s="11" customFormat="1" ht="25" customHeight="1" spans="1:3">
      <c r="A4" s="16" t="s">
        <v>1909</v>
      </c>
      <c r="B4" s="8"/>
      <c r="C4" s="7">
        <v>141275</v>
      </c>
    </row>
    <row r="5" s="11" customFormat="1" ht="25" customHeight="1" spans="1:3">
      <c r="A5" s="17" t="s">
        <v>1910</v>
      </c>
      <c r="B5" s="8">
        <v>172483</v>
      </c>
      <c r="C5" s="7"/>
    </row>
    <row r="6" s="11" customFormat="1" ht="25" customHeight="1" spans="1:3">
      <c r="A6" s="6" t="s">
        <v>1911</v>
      </c>
      <c r="B6" s="7"/>
      <c r="C6" s="7">
        <v>27600</v>
      </c>
    </row>
    <row r="7" s="11" customFormat="1" ht="25" customHeight="1" spans="1:3">
      <c r="A7" s="6" t="s">
        <v>1912</v>
      </c>
      <c r="B7" s="8"/>
      <c r="C7" s="18">
        <v>31396</v>
      </c>
    </row>
    <row r="8" s="12" customFormat="1" ht="25" customHeight="1" spans="1:3">
      <c r="A8" s="6"/>
      <c r="B8" s="8"/>
      <c r="C8" s="7"/>
    </row>
    <row r="9" s="11" customFormat="1" ht="25" customHeight="1" spans="1:3">
      <c r="A9" s="6" t="s">
        <v>1913</v>
      </c>
      <c r="B9" s="8"/>
      <c r="C9" s="7">
        <v>137479</v>
      </c>
    </row>
    <row r="10" s="12" customFormat="1" ht="25" customHeight="1" spans="1:3">
      <c r="A10" s="6"/>
      <c r="B10" s="8"/>
      <c r="C10" s="7"/>
    </row>
    <row r="11" s="11" customFormat="1" ht="25" customHeight="1" spans="1:3">
      <c r="A11" s="6" t="s">
        <v>1914</v>
      </c>
      <c r="B11" s="8"/>
      <c r="C11" s="7"/>
    </row>
    <row r="12" s="11" customFormat="1" ht="25" customHeight="1" spans="1:3">
      <c r="A12" s="6" t="s">
        <v>1915</v>
      </c>
      <c r="B12" s="7">
        <v>161483</v>
      </c>
      <c r="C12" s="7"/>
    </row>
    <row r="13" s="12" customFormat="1" ht="12.75" customHeight="1" spans="1:3">
      <c r="A13" s="11"/>
      <c r="B13" s="11"/>
      <c r="C13" s="11"/>
    </row>
  </sheetData>
  <mergeCells count="1">
    <mergeCell ref="A1:C1"/>
  </mergeCells>
  <pageMargins left="0.75" right="0.75" top="1" bottom="1" header="0.511805555555556" footer="0.511805555555556"/>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4"/>
  <sheetViews>
    <sheetView workbookViewId="0">
      <selection activeCell="E14" sqref="E14"/>
    </sheetView>
  </sheetViews>
  <sheetFormatPr defaultColWidth="8.88888888888889" defaultRowHeight="12" outlineLevelCol="2"/>
  <cols>
    <col min="1" max="1" width="54.6666666666667" style="1" customWidth="1"/>
    <col min="2" max="2" width="19" style="1" customWidth="1"/>
    <col min="3" max="3" width="20.6666666666667" style="1" customWidth="1"/>
    <col min="4" max="16384" width="8.88888888888889" style="1"/>
  </cols>
  <sheetData>
    <row r="1" s="1" customFormat="1" ht="28" customHeight="1" spans="1:3">
      <c r="A1" s="2" t="s">
        <v>1916</v>
      </c>
      <c r="B1" s="2"/>
      <c r="C1" s="2"/>
    </row>
    <row r="2" s="1" customFormat="1" ht="18" customHeight="1" spans="1:3">
      <c r="A2" s="3"/>
      <c r="B2" s="3"/>
      <c r="C2" s="4" t="s">
        <v>104</v>
      </c>
    </row>
    <row r="3" s="1" customFormat="1" ht="26" customHeight="1" spans="1:3">
      <c r="A3" s="5" t="s">
        <v>209</v>
      </c>
      <c r="B3" s="5" t="s">
        <v>106</v>
      </c>
      <c r="C3" s="5" t="s">
        <v>108</v>
      </c>
    </row>
    <row r="4" s="1" customFormat="1" ht="24" customHeight="1" spans="1:3">
      <c r="A4" s="6" t="s">
        <v>1917</v>
      </c>
      <c r="B4" s="7"/>
      <c r="C4" s="7">
        <v>178000</v>
      </c>
    </row>
    <row r="5" s="1" customFormat="1" ht="24" customHeight="1" spans="1:3">
      <c r="A5" s="6" t="s">
        <v>1918</v>
      </c>
      <c r="B5" s="7">
        <v>193000</v>
      </c>
      <c r="C5" s="7"/>
    </row>
    <row r="6" s="1" customFormat="1" ht="24" customHeight="1" spans="1:3">
      <c r="A6" s="6" t="s">
        <v>1919</v>
      </c>
      <c r="B6" s="7"/>
      <c r="C6" s="7">
        <v>15000</v>
      </c>
    </row>
    <row r="7" s="1" customFormat="1" ht="24" customHeight="1" spans="1:3">
      <c r="A7" s="6" t="s">
        <v>1920</v>
      </c>
      <c r="B7" s="7"/>
      <c r="C7" s="7"/>
    </row>
    <row r="8" s="1" customFormat="1" ht="24" customHeight="1" spans="1:3">
      <c r="A8" s="6"/>
      <c r="B8" s="7"/>
      <c r="C8" s="7"/>
    </row>
    <row r="9" s="1" customFormat="1" ht="24" customHeight="1" spans="1:3">
      <c r="A9" s="6" t="s">
        <v>1921</v>
      </c>
      <c r="B9" s="8"/>
      <c r="C9" s="7">
        <v>193000</v>
      </c>
    </row>
    <row r="10" s="1" customFormat="1" ht="24" customHeight="1" spans="1:3">
      <c r="A10" s="6"/>
      <c r="B10" s="8"/>
      <c r="C10" s="7"/>
    </row>
    <row r="11" s="1" customFormat="1" ht="24" customHeight="1" spans="1:3">
      <c r="A11" s="6" t="s">
        <v>1922</v>
      </c>
      <c r="B11" s="8"/>
      <c r="C11" s="7">
        <v>15000</v>
      </c>
    </row>
    <row r="12" s="1" customFormat="1" ht="24" customHeight="1" spans="1:3">
      <c r="A12" s="6" t="s">
        <v>1923</v>
      </c>
      <c r="B12" s="7">
        <v>79000</v>
      </c>
      <c r="C12" s="7"/>
    </row>
    <row r="13" s="1" customFormat="1" ht="24" customHeight="1" spans="1:3">
      <c r="A13" s="6" t="s">
        <v>1924</v>
      </c>
      <c r="B13" s="7">
        <v>272000</v>
      </c>
      <c r="C13" s="9"/>
    </row>
    <row r="14" s="1" customFormat="1" ht="24" customHeight="1" spans="1:3">
      <c r="A14" s="10"/>
      <c r="B14" s="10"/>
      <c r="C14" s="10"/>
    </row>
  </sheetData>
  <mergeCells count="1">
    <mergeCell ref="A1:C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32</vt:i4>
      </vt:variant>
    </vt:vector>
  </HeadingPairs>
  <TitlesOfParts>
    <vt:vector size="32" baseType="lpstr">
      <vt:lpstr>ML</vt:lpstr>
      <vt:lpstr>GK1</vt:lpstr>
      <vt:lpstr>GK2</vt:lpstr>
      <vt:lpstr>GK3</vt:lpstr>
      <vt:lpstr>GK4</vt:lpstr>
      <vt:lpstr>GK5</vt:lpstr>
      <vt:lpstr>GK6</vt:lpstr>
      <vt:lpstr>GK7</vt:lpstr>
      <vt:lpstr>GK9</vt:lpstr>
      <vt:lpstr>GK8</vt:lpstr>
      <vt:lpstr>GK10</vt:lpstr>
      <vt:lpstr>GK11</vt:lpstr>
      <vt:lpstr>GK12</vt:lpstr>
      <vt:lpstr>GK13</vt:lpstr>
      <vt:lpstr>GK14</vt:lpstr>
      <vt:lpstr>GK15</vt:lpstr>
      <vt:lpstr>GK16</vt:lpstr>
      <vt:lpstr>GK17</vt:lpstr>
      <vt:lpstr>GK18</vt:lpstr>
      <vt:lpstr>GK19</vt:lpstr>
      <vt:lpstr>GK20</vt:lpstr>
      <vt:lpstr>GK21</vt:lpstr>
      <vt:lpstr>GK22</vt:lpstr>
      <vt:lpstr>GK23</vt:lpstr>
      <vt:lpstr>GK24</vt:lpstr>
      <vt:lpstr>GK25</vt:lpstr>
      <vt:lpstr>GK26</vt:lpstr>
      <vt:lpstr>GK27</vt:lpstr>
      <vt:lpstr>GK28</vt:lpstr>
      <vt:lpstr>GK29</vt:lpstr>
      <vt:lpstr>GK30</vt:lpstr>
      <vt:lpstr>GK31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2024-06-12T01:21:00Z</dcterms:created>
  <dcterms:modified xsi:type="dcterms:W3CDTF">2025-05-13T13:13:36Z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