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 firstSheet="1" activeTab="2"/>
  </bookViews>
  <sheets>
    <sheet name="封面" sheetId="8" r:id="rId1"/>
    <sheet name="目录" sheetId="9" r:id="rId2"/>
    <sheet name="公共预算平衡表" sheetId="15" r:id="rId3"/>
    <sheet name="汇总变动表" sheetId="1" r:id="rId4"/>
    <sheet name="基本支出变动" sheetId="2" r:id="rId5"/>
    <sheet name="项目支出变动表" sheetId="12" r:id="rId6"/>
    <sheet name="社会保险基金预算调整表" sheetId="10" r:id="rId7"/>
    <sheet name="政府债务限额" sheetId="11" r:id="rId8"/>
    <sheet name="政府性基金收入" sheetId="13" r:id="rId9"/>
    <sheet name="政府性基金支出" sheetId="14" r:id="rId10"/>
  </sheets>
  <externalReferences>
    <externalReference r:id="rId11"/>
    <externalReference r:id="rId12"/>
    <externalReference r:id="rId13"/>
  </externalReferences>
  <definedNames>
    <definedName name="_xlnm._FilterDatabase" localSheetId="5" hidden="1">项目支出变动表!$D$1:$D$1310</definedName>
    <definedName name="Database" localSheetId="3" hidden="1">#REF!</definedName>
    <definedName name="Database" localSheetId="4" hidden="1">#REF!</definedName>
    <definedName name="Database" hidden="1">#REF!</definedName>
    <definedName name="_xlnm.Print_Area">#N/A</definedName>
    <definedName name="_xlnm.Print_Titles">#N/A</definedName>
    <definedName name="地区名称">#REF!</definedName>
    <definedName name="_xlnm.Print_Titles" localSheetId="6">社会保险基金预算调整表!$A:$A</definedName>
    <definedName name="地区名称" localSheetId="5">#REF!</definedName>
    <definedName name="_EST1540" localSheetId="5">#REF!</definedName>
    <definedName name="_ESF8901" localSheetId="5">#REF!</definedName>
    <definedName name="_xlnm.Print_Titles" localSheetId="5">项目支出变动表!$1:$3</definedName>
    <definedName name="_ESF8897" localSheetId="5">#REF!</definedName>
    <definedName name="_ESF8899" localSheetId="5">#REF!</definedName>
    <definedName name="_ESF8900" localSheetId="5">#REF!</definedName>
    <definedName name="_ESF8898" localSheetId="5">#REF!</definedName>
    <definedName name="地区名称" localSheetId="8">#REF!</definedName>
    <definedName name="地区名称" localSheetId="9">#REF!</definedName>
    <definedName name="地区名称" localSheetId="2">#REF!</definedName>
    <definedName name="_xlnm.Print_Area" localSheetId="2">公共预算平衡表!$A$2:$H$41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  <author>User</author>
    <author>作者</author>
  </authors>
  <commentList>
    <comment ref="D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预计后期到位农业人口市民化资金1373万元</t>
        </r>
      </text>
    </comment>
    <comment ref="C1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企业分立80、交警46、药监73、工商552、质监70
</t>
        </r>
      </text>
    </comment>
    <comment ref="E17" authorId="2">
      <text>
        <r>
          <rPr>
            <b/>
            <sz val="9"/>
            <rFont val="宋体"/>
            <charset val="134"/>
          </rPr>
          <t>包括:</t>
        </r>
        <r>
          <rPr>
            <sz val="9"/>
            <rFont val="宋体"/>
            <charset val="134"/>
          </rPr>
          <t xml:space="preserve">
包括：国税经费、工商经费、师专及教育学院（不含楚雄）、国家安全机关、政法部门四项经费、质量技术监督、中波台及实验台、昆明世纪金源学校。</t>
        </r>
      </text>
    </comment>
    <comment ref="C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进入基本支出</t>
        </r>
      </text>
    </comment>
    <comment ref="C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进入基本支出1693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1-10月收入12771万元，11月收入26145万元，12月收入10221万元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D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已下达278万元，后期预计1468万元</t>
        </r>
      </text>
    </comment>
    <comment ref="D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9月止上级补助956万元，上年结转318万元，专项债券15000万元</t>
        </r>
      </text>
    </comment>
  </commentList>
</comments>
</file>

<file path=xl/sharedStrings.xml><?xml version="1.0" encoding="utf-8"?>
<sst xmlns="http://schemas.openxmlformats.org/spreadsheetml/2006/main" count="246">
  <si>
    <t xml:space="preserve">  临翔区2019年财政预算调整</t>
  </si>
  <si>
    <t xml:space="preserve">          初步方案</t>
  </si>
  <si>
    <t xml:space="preserve">            （草案）</t>
  </si>
  <si>
    <t>临翔区财政局</t>
  </si>
  <si>
    <t>目　录</t>
  </si>
  <si>
    <r>
      <rPr>
        <b/>
        <sz val="16"/>
        <color rgb="FF000000"/>
        <rFont val="方正仿宋_GBK"/>
        <charset val="134"/>
      </rPr>
      <t>表一、</t>
    </r>
    <r>
      <rPr>
        <b/>
        <sz val="16"/>
        <color rgb="FF000000"/>
        <rFont val="Times New Roman"/>
        <charset val="134"/>
      </rPr>
      <t>2019</t>
    </r>
    <r>
      <rPr>
        <b/>
        <sz val="16"/>
        <color rgb="FF000000"/>
        <rFont val="方正仿宋_GBK"/>
        <charset val="134"/>
      </rPr>
      <t>年临翔区预算调整财政收支平衡情况表…………………1</t>
    </r>
  </si>
  <si>
    <r>
      <rPr>
        <b/>
        <sz val="16"/>
        <color rgb="FF000000"/>
        <rFont val="方正仿宋_GBK"/>
        <charset val="134"/>
      </rPr>
      <t>表二、</t>
    </r>
    <r>
      <rPr>
        <b/>
        <sz val="16"/>
        <color rgb="FF000000"/>
        <rFont val="Times New Roman"/>
        <charset val="134"/>
      </rPr>
      <t>2019</t>
    </r>
    <r>
      <rPr>
        <b/>
        <sz val="16"/>
        <color rgb="FF000000"/>
        <rFont val="方正仿宋_GBK"/>
        <charset val="134"/>
      </rPr>
      <t>年临翔区一般公共预算支出调整变动情况表……………2</t>
    </r>
  </si>
  <si>
    <t>表三、2019年临翔区一般公共预算基本支出调整项目变动情况表…3</t>
  </si>
  <si>
    <r>
      <rPr>
        <b/>
        <sz val="16"/>
        <color rgb="FF000000"/>
        <rFont val="方正仿宋_GBK"/>
        <charset val="134"/>
      </rPr>
      <t>表四、2019年临翔区一般公共预算项目支出项目变动情况表………4</t>
    </r>
    <r>
      <rPr>
        <b/>
        <sz val="16"/>
        <color rgb="FF000000"/>
        <rFont val="Times New Roman"/>
        <charset val="134"/>
      </rPr>
      <t xml:space="preserve"> </t>
    </r>
  </si>
  <si>
    <t>表五、2019年临翔区社会保险基金预算调整变动情况表……………5</t>
  </si>
  <si>
    <r>
      <rPr>
        <b/>
        <sz val="16"/>
        <color rgb="FF000000"/>
        <rFont val="方正仿宋_GBK"/>
        <charset val="134"/>
      </rPr>
      <t>表六、2019年临翔区政府债务限额变动情况表</t>
    </r>
    <r>
      <rPr>
        <b/>
        <sz val="16"/>
        <color rgb="FF000000"/>
        <rFont val="Times New Roman"/>
        <charset val="134"/>
      </rPr>
      <t>………………………</t>
    </r>
    <r>
      <rPr>
        <b/>
        <sz val="16"/>
        <color rgb="FF000000"/>
        <rFont val="方正仿宋_GBK"/>
        <charset val="134"/>
      </rPr>
      <t>6</t>
    </r>
  </si>
  <si>
    <r>
      <rPr>
        <b/>
        <sz val="16"/>
        <color rgb="FF000000"/>
        <rFont val="方正仿宋_GBK"/>
        <charset val="134"/>
      </rPr>
      <t>表七、2019年临翔区政府性基金预算收入变动表</t>
    </r>
    <r>
      <rPr>
        <b/>
        <sz val="16"/>
        <color rgb="FF000000"/>
        <rFont val="Times New Roman"/>
        <charset val="134"/>
      </rPr>
      <t>……………………</t>
    </r>
    <r>
      <rPr>
        <b/>
        <sz val="16"/>
        <color rgb="FF000000"/>
        <rFont val="方正仿宋_GBK"/>
        <charset val="134"/>
      </rPr>
      <t>7</t>
    </r>
  </si>
  <si>
    <t>表八、2019年临翔区政府性基金预算支出变动表……………………8</t>
  </si>
  <si>
    <t>表1</t>
  </si>
  <si>
    <t>临翔区二0一九年预算调整财政收支平衡情况表</t>
  </si>
  <si>
    <t>单位：万元</t>
  </si>
  <si>
    <r>
      <rPr>
        <sz val="11"/>
        <rFont val="宋体"/>
        <charset val="134"/>
      </rPr>
      <t>项</t>
    </r>
    <r>
      <rPr>
        <sz val="11"/>
        <rFont val="Times New Roman"/>
        <charset val="0"/>
      </rPr>
      <t xml:space="preserve">          </t>
    </r>
    <r>
      <rPr>
        <sz val="11"/>
        <rFont val="宋体"/>
        <charset val="134"/>
      </rPr>
      <t>目</t>
    </r>
  </si>
  <si>
    <t>上年实际数</t>
  </si>
  <si>
    <t>年初预算</t>
  </si>
  <si>
    <t>本年调整数</t>
  </si>
  <si>
    <t>一、收入总计</t>
  </si>
  <si>
    <t>二、支出总计</t>
  </si>
  <si>
    <r>
      <rPr>
        <sz val="10"/>
        <rFont val="Times New Roman"/>
        <charset val="0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0"/>
      </rPr>
      <t>)</t>
    </r>
    <r>
      <rPr>
        <sz val="10"/>
        <rFont val="宋体"/>
        <charset val="134"/>
      </rPr>
      <t>地方本级公共预算收入</t>
    </r>
  </si>
  <si>
    <t>（一）地方公共预算支出</t>
  </si>
  <si>
    <r>
      <rPr>
        <sz val="10"/>
        <rFont val="Times New Roman"/>
        <charset val="0"/>
      </rPr>
      <t>(</t>
    </r>
    <r>
      <rPr>
        <sz val="10"/>
        <rFont val="宋体"/>
        <charset val="134"/>
      </rPr>
      <t>二</t>
    </r>
    <r>
      <rPr>
        <sz val="10"/>
        <rFont val="Times New Roman"/>
        <charset val="0"/>
      </rPr>
      <t>)</t>
    </r>
    <r>
      <rPr>
        <sz val="10"/>
        <rFont val="宋体"/>
        <charset val="134"/>
      </rPr>
      <t>补助收入合计</t>
    </r>
  </si>
  <si>
    <t>（二）上解支出合计</t>
  </si>
  <si>
    <r>
      <rPr>
        <sz val="10"/>
        <rFont val="Times New Roman"/>
        <charset val="0"/>
      </rPr>
      <t>1.</t>
    </r>
    <r>
      <rPr>
        <sz val="10"/>
        <rFont val="宋体"/>
        <charset val="134"/>
      </rPr>
      <t>返还性补助</t>
    </r>
  </si>
  <si>
    <r>
      <rPr>
        <sz val="10"/>
        <color indexed="8"/>
        <rFont val="Times New Roman"/>
        <charset val="0"/>
      </rPr>
      <t>1.</t>
    </r>
    <r>
      <rPr>
        <sz val="10"/>
        <color indexed="8"/>
        <rFont val="宋体"/>
        <charset val="134"/>
      </rPr>
      <t>体制上解</t>
    </r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</si>
  <si>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）增消两税返还收入</t>
    </r>
  </si>
  <si>
    <r>
      <rPr>
        <sz val="10"/>
        <color indexed="8"/>
        <rFont val="Times New Roman"/>
        <charset val="0"/>
      </rPr>
      <t>2.</t>
    </r>
    <r>
      <rPr>
        <sz val="10"/>
        <color indexed="8"/>
        <rFont val="宋体"/>
        <charset val="134"/>
      </rPr>
      <t>出口退税超基数地方负担上解</t>
    </r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</si>
  <si>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）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所得税定额返还</t>
    </r>
  </si>
  <si>
    <r>
      <rPr>
        <sz val="10"/>
        <color indexed="8"/>
        <rFont val="Times New Roman"/>
        <charset val="0"/>
      </rPr>
      <t>3.</t>
    </r>
    <r>
      <rPr>
        <sz val="10"/>
        <color indexed="8"/>
        <rFont val="宋体"/>
        <charset val="134"/>
      </rPr>
      <t>专项上解</t>
    </r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</si>
  <si>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）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留用奖补</t>
    </r>
  </si>
  <si>
    <r>
      <rPr>
        <sz val="10"/>
        <color indexed="8"/>
        <rFont val="Times New Roman"/>
        <charset val="0"/>
      </rPr>
      <t>(1)</t>
    </r>
    <r>
      <rPr>
        <sz val="10"/>
        <color indexed="8"/>
        <rFont val="宋体"/>
        <charset val="134"/>
      </rPr>
      <t>烟叶税上解</t>
    </r>
  </si>
  <si>
    <r>
      <rPr>
        <sz val="10"/>
        <rFont val="Times New Roman"/>
        <charset val="0"/>
      </rPr>
      <t>2.</t>
    </r>
    <r>
      <rPr>
        <sz val="10"/>
        <rFont val="宋体"/>
        <charset val="134"/>
      </rPr>
      <t>财力性转移支付</t>
    </r>
  </si>
  <si>
    <r>
      <rPr>
        <sz val="10"/>
        <color indexed="8"/>
        <rFont val="Times New Roman"/>
        <charset val="0"/>
      </rPr>
      <t>(2)</t>
    </r>
    <r>
      <rPr>
        <sz val="10"/>
        <color indexed="8"/>
        <rFont val="宋体"/>
        <charset val="134"/>
      </rPr>
      <t>津贴补贴调节基金上解</t>
    </r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</si>
  <si>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）原体制补助</t>
    </r>
  </si>
  <si>
    <r>
      <rPr>
        <sz val="10"/>
        <color indexed="8"/>
        <rFont val="Times New Roman"/>
        <charset val="0"/>
      </rPr>
      <t>(3)</t>
    </r>
    <r>
      <rPr>
        <sz val="10"/>
        <color indexed="8"/>
        <rFont val="宋体"/>
        <charset val="134"/>
      </rPr>
      <t>代扣、代收税款手续费上解</t>
    </r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</si>
  <si>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）均衡性转移支付补助</t>
    </r>
  </si>
  <si>
    <r>
      <rPr>
        <sz val="10"/>
        <color indexed="8"/>
        <rFont val="Times New Roman"/>
        <charset val="0"/>
      </rPr>
      <t>(4)</t>
    </r>
    <r>
      <rPr>
        <sz val="10"/>
        <color indexed="8"/>
        <rFont val="宋体"/>
        <charset val="134"/>
      </rPr>
      <t>地税经费上解</t>
    </r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</si>
  <si>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）县级基本财力保障机制奖补资金</t>
    </r>
  </si>
  <si>
    <r>
      <rPr>
        <sz val="10"/>
        <color indexed="8"/>
        <rFont val="Times New Roman"/>
        <charset val="0"/>
      </rPr>
      <t>(5)</t>
    </r>
    <r>
      <rPr>
        <sz val="10"/>
        <color indexed="8"/>
        <rFont val="宋体"/>
        <charset val="134"/>
      </rPr>
      <t>检、法、审计部门上划经费上解</t>
    </r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</si>
  <si>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）结算补助</t>
    </r>
  </si>
  <si>
    <r>
      <rPr>
        <sz val="10"/>
        <color indexed="8"/>
        <rFont val="Times New Roman"/>
        <charset val="0"/>
      </rPr>
      <t>(6)</t>
    </r>
    <r>
      <rPr>
        <sz val="10"/>
        <color indexed="8"/>
        <rFont val="宋体"/>
        <charset val="134"/>
      </rPr>
      <t>楚雄师范学院经费上解</t>
    </r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</si>
  <si>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5</t>
    </r>
    <r>
      <rPr>
        <sz val="10"/>
        <rFont val="宋体"/>
        <charset val="134"/>
      </rPr>
      <t>）企事业单位划转补助收入</t>
    </r>
  </si>
  <si>
    <r>
      <rPr>
        <sz val="10"/>
        <color indexed="8"/>
        <rFont val="Times New Roman"/>
        <charset val="0"/>
      </rPr>
      <t>(7)</t>
    </r>
    <r>
      <rPr>
        <sz val="10"/>
        <color indexed="8"/>
        <rFont val="宋体"/>
        <charset val="134"/>
      </rPr>
      <t>固定性上解</t>
    </r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</si>
  <si>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6</t>
    </r>
    <r>
      <rPr>
        <sz val="10"/>
        <rFont val="宋体"/>
        <charset val="134"/>
      </rPr>
      <t>）基层公检法司转移支付</t>
    </r>
  </si>
  <si>
    <r>
      <rPr>
        <sz val="10"/>
        <color indexed="8"/>
        <rFont val="Times New Roman"/>
        <charset val="0"/>
      </rPr>
      <t>(8)</t>
    </r>
    <r>
      <rPr>
        <sz val="10"/>
        <color indexed="8"/>
        <rFont val="宋体"/>
        <charset val="134"/>
      </rPr>
      <t>区县收入增长上解</t>
    </r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</si>
  <si>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7</t>
    </r>
    <r>
      <rPr>
        <sz val="10"/>
        <rFont val="宋体"/>
        <charset val="134"/>
      </rPr>
      <t>）城乡义务教育等转移支付</t>
    </r>
  </si>
  <si>
    <r>
      <rPr>
        <sz val="10"/>
        <color indexed="8"/>
        <rFont val="Times New Roman"/>
        <charset val="0"/>
      </rPr>
      <t>(9)</t>
    </r>
    <r>
      <rPr>
        <sz val="10"/>
        <color indexed="8"/>
        <rFont val="宋体"/>
        <charset val="134"/>
      </rPr>
      <t>漫湾、大朝山电厂增值税地方</t>
    </r>
    <r>
      <rPr>
        <sz val="10"/>
        <color indexed="8"/>
        <rFont val="Times New Roman"/>
        <charset val="0"/>
      </rPr>
      <t>25%</t>
    </r>
    <r>
      <rPr>
        <sz val="10"/>
        <color indexed="8"/>
        <rFont val="宋体"/>
        <charset val="134"/>
      </rPr>
      <t>部分上解</t>
    </r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</si>
  <si>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8</t>
    </r>
    <r>
      <rPr>
        <sz val="10"/>
        <rFont val="宋体"/>
        <charset val="134"/>
      </rPr>
      <t>）基本养老金转移支付收入</t>
    </r>
  </si>
  <si>
    <r>
      <rPr>
        <sz val="10"/>
        <color indexed="8"/>
        <rFont val="Times New Roman"/>
        <charset val="0"/>
      </rPr>
      <t>(10)</t>
    </r>
    <r>
      <rPr>
        <sz val="10"/>
        <color indexed="8"/>
        <rFont val="宋体"/>
        <charset val="134"/>
      </rPr>
      <t>市直企业增值税地方</t>
    </r>
    <r>
      <rPr>
        <sz val="10"/>
        <color indexed="8"/>
        <rFont val="Times New Roman"/>
        <charset val="0"/>
      </rPr>
      <t>25%</t>
    </r>
    <r>
      <rPr>
        <sz val="10"/>
        <color indexed="8"/>
        <rFont val="宋体"/>
        <charset val="134"/>
      </rPr>
      <t>部分上解</t>
    </r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</si>
  <si>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9</t>
    </r>
    <r>
      <rPr>
        <sz val="10"/>
        <rFont val="宋体"/>
        <charset val="134"/>
      </rPr>
      <t>）城乡居民医疗保险转移支付收入</t>
    </r>
  </si>
  <si>
    <r>
      <rPr>
        <sz val="10"/>
        <color indexed="8"/>
        <rFont val="Times New Roman"/>
        <charset val="0"/>
      </rPr>
      <t>(11)</t>
    </r>
    <r>
      <rPr>
        <sz val="10"/>
        <color indexed="8"/>
        <rFont val="宋体"/>
        <charset val="134"/>
      </rPr>
      <t>在滇电力企业水资源费县级部分</t>
    </r>
    <r>
      <rPr>
        <sz val="10"/>
        <color indexed="8"/>
        <rFont val="Times New Roman"/>
        <charset val="0"/>
      </rPr>
      <t>15%</t>
    </r>
    <r>
      <rPr>
        <sz val="10"/>
        <color indexed="8"/>
        <rFont val="宋体"/>
        <charset val="134"/>
      </rPr>
      <t>上解</t>
    </r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</si>
  <si>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10</t>
    </r>
    <r>
      <rPr>
        <sz val="10"/>
        <rFont val="宋体"/>
        <charset val="134"/>
      </rPr>
      <t>）农村综合改革转移支付收入</t>
    </r>
  </si>
  <si>
    <r>
      <rPr>
        <sz val="10"/>
        <color indexed="8"/>
        <rFont val="Times New Roman"/>
        <charset val="0"/>
      </rPr>
      <t>(12)</t>
    </r>
    <r>
      <rPr>
        <sz val="10"/>
        <color indexed="8"/>
        <rFont val="宋体"/>
        <charset val="134"/>
      </rPr>
      <t>工业园区地方税收临翔区、耿马县分享上解</t>
    </r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</si>
  <si>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11</t>
    </r>
    <r>
      <rPr>
        <sz val="10"/>
        <rFont val="宋体"/>
        <charset val="134"/>
      </rPr>
      <t>）产粮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油</t>
    </r>
    <r>
      <rPr>
        <sz val="10"/>
        <rFont val="Times New Roman"/>
        <charset val="0"/>
      </rPr>
      <t>)</t>
    </r>
    <r>
      <rPr>
        <sz val="10"/>
        <rFont val="宋体"/>
        <charset val="134"/>
      </rPr>
      <t>大县奖励资金收入</t>
    </r>
  </si>
  <si>
    <r>
      <rPr>
        <sz val="10"/>
        <color indexed="8"/>
        <rFont val="Times New Roman"/>
        <charset val="0"/>
      </rPr>
      <t>(13)</t>
    </r>
    <r>
      <rPr>
        <sz val="10"/>
        <color indexed="8"/>
        <rFont val="宋体"/>
        <charset val="134"/>
      </rPr>
      <t>工业园区鑫圆锗业税收增量临翔区分成上解</t>
    </r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</si>
  <si>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12</t>
    </r>
    <r>
      <rPr>
        <sz val="10"/>
        <rFont val="宋体"/>
        <charset val="134"/>
      </rPr>
      <t>）重点生态功能区转移支付收入</t>
    </r>
  </si>
  <si>
    <r>
      <rPr>
        <sz val="10"/>
        <color indexed="8"/>
        <rFont val="Times New Roman"/>
        <charset val="0"/>
      </rPr>
      <t>(14)</t>
    </r>
    <r>
      <rPr>
        <sz val="10"/>
        <color indexed="8"/>
        <rFont val="宋体"/>
        <charset val="134"/>
      </rPr>
      <t>临沧南华糖业有限公司注册地迁移税收分享</t>
    </r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</si>
  <si>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13</t>
    </r>
    <r>
      <rPr>
        <sz val="10"/>
        <rFont val="宋体"/>
        <charset val="134"/>
      </rPr>
      <t>）固定数额补助</t>
    </r>
  </si>
  <si>
    <r>
      <rPr>
        <sz val="10"/>
        <color indexed="8"/>
        <rFont val="Times New Roman"/>
        <charset val="0"/>
      </rPr>
      <t>(15)</t>
    </r>
    <r>
      <rPr>
        <sz val="10"/>
        <color indexed="8"/>
        <rFont val="宋体"/>
        <charset val="134"/>
      </rPr>
      <t>边合区清算上解</t>
    </r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</si>
  <si>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14</t>
    </r>
    <r>
      <rPr>
        <sz val="10"/>
        <rFont val="宋体"/>
        <charset val="134"/>
      </rPr>
      <t>）民族地区转移支付补助</t>
    </r>
  </si>
  <si>
    <r>
      <rPr>
        <sz val="10"/>
        <color indexed="8"/>
        <rFont val="Times New Roman"/>
        <charset val="0"/>
      </rPr>
      <t>(16)</t>
    </r>
    <r>
      <rPr>
        <sz val="10"/>
        <color indexed="8"/>
        <rFont val="宋体"/>
        <charset val="134"/>
      </rPr>
      <t>其他清算上解</t>
    </r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</si>
  <si>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15</t>
    </r>
    <r>
      <rPr>
        <sz val="10"/>
        <rFont val="宋体"/>
        <charset val="134"/>
      </rPr>
      <t>）贫困地区转移支付</t>
    </r>
  </si>
  <si>
    <t>（三）地方政府债券还本支出</t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</si>
  <si>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16</t>
    </r>
    <r>
      <rPr>
        <sz val="10"/>
        <rFont val="宋体"/>
        <charset val="134"/>
      </rPr>
      <t>）公共安全共同财政事权转移支付收入</t>
    </r>
  </si>
  <si>
    <t>（四）安排预算稳定调节基金</t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</si>
  <si>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17</t>
    </r>
    <r>
      <rPr>
        <sz val="10"/>
        <rFont val="宋体"/>
        <charset val="134"/>
      </rPr>
      <t>）教育共同财政事权转移支付收入</t>
    </r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</si>
  <si>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18</t>
    </r>
    <r>
      <rPr>
        <sz val="10"/>
        <rFont val="宋体"/>
        <charset val="134"/>
      </rPr>
      <t>）文化旅游体育与传媒共同财政事权转移支付收入</t>
    </r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</si>
  <si>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19</t>
    </r>
    <r>
      <rPr>
        <sz val="10"/>
        <rFont val="宋体"/>
        <charset val="134"/>
      </rPr>
      <t>）社会保障和就业共同财政事权转移支付收入</t>
    </r>
  </si>
  <si>
    <t>三、年终结余</t>
  </si>
  <si>
    <t>（20）卫生健康共同财政事权转移支付收入</t>
  </si>
  <si>
    <t>减：结转下年支出</t>
  </si>
  <si>
    <t>（21）节能环保共同财政事权转移支付收入</t>
  </si>
  <si>
    <t>净结余</t>
  </si>
  <si>
    <t>（22）农林水共同财政事权转移支付收入</t>
  </si>
  <si>
    <t>（23）住房保障共同财政事权转移支付收入</t>
  </si>
  <si>
    <t>（24）其他一般性转移支付收入</t>
  </si>
  <si>
    <r>
      <rPr>
        <sz val="10"/>
        <rFont val="Times New Roman"/>
        <charset val="0"/>
      </rPr>
      <t>3.</t>
    </r>
    <r>
      <rPr>
        <sz val="10"/>
        <rFont val="宋体"/>
        <charset val="134"/>
      </rPr>
      <t>专项转移支付</t>
    </r>
  </si>
  <si>
    <t>（三）政府债券转贷收入</t>
  </si>
  <si>
    <t>（四）上年结转结余</t>
  </si>
  <si>
    <t>（五）调入资金</t>
  </si>
  <si>
    <t>（六）预算稳定调节基金调入</t>
  </si>
  <si>
    <t>表2</t>
  </si>
  <si>
    <t>2019年临翔区一般公共预算支出调整变动情况表</t>
  </si>
  <si>
    <t>预算科目</t>
  </si>
  <si>
    <t>科目名称</t>
  </si>
  <si>
    <t>本次调整</t>
  </si>
  <si>
    <t>调整后预算数</t>
  </si>
  <si>
    <t>合计</t>
  </si>
  <si>
    <t>基本支出</t>
  </si>
  <si>
    <t>项目支出</t>
  </si>
  <si>
    <t>调整小计</t>
  </si>
  <si>
    <t>其中：基本支出变动金额</t>
  </si>
  <si>
    <t>其中：项目支出变动金额</t>
  </si>
  <si>
    <t>一般公共预算支出变动合计</t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</si>
  <si>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</si>
  <si>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</si>
  <si>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</si>
  <si>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</si>
  <si>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</si>
  <si>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</si>
  <si>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</si>
  <si>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</si>
  <si>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</si>
  <si>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</si>
  <si>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</si>
  <si>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</si>
  <si>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</si>
  <si>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</si>
  <si>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</si>
  <si>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</si>
  <si>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</si>
  <si>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</si>
  <si>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灾害防治及应急管理支出</t>
  </si>
  <si>
    <t xml:space="preserve">  预备费</t>
  </si>
  <si>
    <t xml:space="preserve">  其他支出（类）</t>
  </si>
  <si>
    <t xml:space="preserve">  转移支付支出</t>
  </si>
  <si>
    <t xml:space="preserve">  债务还本支出</t>
  </si>
  <si>
    <t xml:space="preserve">  债务发行费用支出</t>
  </si>
  <si>
    <r>
      <rPr>
        <sz val="14"/>
        <rFont val="方正黑体_GBK"/>
        <charset val="134"/>
      </rPr>
      <t>表</t>
    </r>
    <r>
      <rPr>
        <sz val="14"/>
        <rFont val="Times New Roman"/>
        <charset val="134"/>
      </rPr>
      <t>3</t>
    </r>
  </si>
  <si>
    <t>2019年临翔区一般公共预算基本支出
调整项目变动情况表</t>
  </si>
  <si>
    <t>项目内容</t>
  </si>
  <si>
    <t>变动金额</t>
  </si>
  <si>
    <t>一般公共预算基本支出变动合计</t>
  </si>
  <si>
    <t>在职人员工资</t>
  </si>
  <si>
    <t>离退休人员工资</t>
  </si>
  <si>
    <t>基本医疗保险</t>
  </si>
  <si>
    <t>公务员医疗补助</t>
  </si>
  <si>
    <t>住房公积金</t>
  </si>
  <si>
    <t>工伤保险费</t>
  </si>
  <si>
    <t>生育保险费</t>
  </si>
  <si>
    <t>在职人员公务费</t>
  </si>
  <si>
    <t>住院陪护、抚恤丧葬费</t>
  </si>
  <si>
    <t>离退休干部公用经费</t>
  </si>
  <si>
    <t>遗属补助费</t>
  </si>
  <si>
    <t>退休安家费</t>
  </si>
  <si>
    <t>失业保险</t>
  </si>
  <si>
    <t>车辆经费</t>
  </si>
  <si>
    <t>退休人员补发13个月工资</t>
  </si>
  <si>
    <t>养老保险</t>
  </si>
  <si>
    <t>临聘人员</t>
  </si>
  <si>
    <t>职业年金</t>
  </si>
  <si>
    <t>后备干部补助</t>
  </si>
  <si>
    <t>大学生村官补助</t>
  </si>
  <si>
    <t>其他</t>
  </si>
  <si>
    <t>表4</t>
  </si>
  <si>
    <t>2019年临翔区一般公共预算项目支出项目变动情况表</t>
  </si>
  <si>
    <t>.</t>
  </si>
  <si>
    <t>科目代码及名称</t>
  </si>
  <si>
    <t>年内追加项目支出</t>
  </si>
  <si>
    <t>根据项目进度等因素调减</t>
  </si>
  <si>
    <t>项目支出变动金额</t>
  </si>
  <si>
    <t>2240799 其他自然灾害生活救助支出</t>
  </si>
  <si>
    <t>表5</t>
  </si>
  <si>
    <t xml:space="preserve">2019年临翔区社会保险基金预算调整变动情况表    </t>
  </si>
  <si>
    <t>2019年临翔区社会保险基金预算调整变动情况表</t>
  </si>
  <si>
    <r>
      <rPr>
        <b/>
        <sz val="10"/>
        <color indexed="8"/>
        <rFont val="宋体"/>
        <charset val="134"/>
      </rPr>
      <t>项</t>
    </r>
    <r>
      <rPr>
        <b/>
        <sz val="10"/>
        <color indexed="8"/>
        <rFont val="Times New Roman"/>
        <charset val="0"/>
      </rPr>
      <t xml:space="preserve">        </t>
    </r>
    <r>
      <rPr>
        <b/>
        <sz val="10"/>
        <color indexed="8"/>
        <rFont val="宋体"/>
        <charset val="134"/>
      </rPr>
      <t>目</t>
    </r>
  </si>
  <si>
    <r>
      <rPr>
        <b/>
        <sz val="10"/>
        <color indexed="8"/>
        <rFont val="宋体"/>
        <charset val="134"/>
      </rPr>
      <t>合计</t>
    </r>
  </si>
  <si>
    <r>
      <rPr>
        <b/>
        <sz val="10"/>
        <color rgb="FF000000"/>
        <rFont val="宋体"/>
        <charset val="134"/>
      </rPr>
      <t>企业职工基本养老保险基金</t>
    </r>
    <r>
      <rPr>
        <b/>
        <sz val="10"/>
        <color indexed="8"/>
        <rFont val="Times New Roman"/>
        <charset val="0"/>
      </rPr>
      <t xml:space="preserve">
</t>
    </r>
  </si>
  <si>
    <r>
      <rPr>
        <b/>
        <sz val="10"/>
        <color rgb="FF000000"/>
        <rFont val="宋体"/>
        <charset val="134"/>
      </rPr>
      <t>城乡居民基本养老保险基金</t>
    </r>
    <r>
      <rPr>
        <b/>
        <sz val="10"/>
        <color indexed="8"/>
        <rFont val="Times New Roman"/>
        <charset val="0"/>
      </rPr>
      <t xml:space="preserve">
</t>
    </r>
  </si>
  <si>
    <r>
      <rPr>
        <b/>
        <sz val="10"/>
        <color indexed="8"/>
        <rFont val="宋体"/>
        <charset val="134"/>
      </rPr>
      <t>机关事业单位基本养老保险基金</t>
    </r>
  </si>
  <si>
    <r>
      <rPr>
        <b/>
        <sz val="10"/>
        <color indexed="8"/>
        <rFont val="宋体"/>
        <charset val="134"/>
      </rPr>
      <t>职工基本医疗保险基金</t>
    </r>
  </si>
  <si>
    <r>
      <rPr>
        <b/>
        <sz val="10"/>
        <color indexed="8"/>
        <rFont val="宋体"/>
        <charset val="134"/>
      </rPr>
      <t>城乡居民基本医疗保险基金</t>
    </r>
  </si>
  <si>
    <r>
      <rPr>
        <b/>
        <sz val="10"/>
        <color indexed="8"/>
        <rFont val="宋体"/>
        <charset val="134"/>
      </rPr>
      <t>工伤保险基金</t>
    </r>
  </si>
  <si>
    <r>
      <rPr>
        <b/>
        <sz val="10"/>
        <color indexed="8"/>
        <rFont val="宋体"/>
        <charset val="134"/>
      </rPr>
      <t>失业保险基金</t>
    </r>
  </si>
  <si>
    <r>
      <rPr>
        <b/>
        <sz val="10"/>
        <color indexed="8"/>
        <rFont val="宋体"/>
        <charset val="134"/>
      </rPr>
      <t>生育保险基金</t>
    </r>
  </si>
  <si>
    <r>
      <rPr>
        <b/>
        <sz val="10"/>
        <color indexed="8"/>
        <rFont val="宋体"/>
        <charset val="134"/>
      </rPr>
      <t>年初预算数</t>
    </r>
  </si>
  <si>
    <r>
      <rPr>
        <b/>
        <sz val="10"/>
        <color indexed="8"/>
        <rFont val="宋体"/>
        <charset val="134"/>
      </rPr>
      <t>调整数</t>
    </r>
  </si>
  <si>
    <r>
      <rPr>
        <b/>
        <sz val="10"/>
        <color indexed="8"/>
        <rFont val="宋体"/>
        <charset val="134"/>
      </rPr>
      <t>调整后预算数</t>
    </r>
  </si>
  <si>
    <r>
      <rPr>
        <sz val="10"/>
        <color indexed="8"/>
        <rFont val="宋体"/>
        <charset val="134"/>
      </rPr>
      <t>一、收入</t>
    </r>
  </si>
  <si>
    <r>
      <rPr>
        <sz val="10"/>
        <color indexed="8"/>
        <rFont val="Times New Roman"/>
        <charset val="0"/>
      </rPr>
      <t xml:space="preserve">    </t>
    </r>
    <r>
      <rPr>
        <sz val="10"/>
        <color indexed="8"/>
        <rFont val="宋体"/>
        <charset val="134"/>
      </rPr>
      <t>其中：</t>
    </r>
    <r>
      <rPr>
        <sz val="10"/>
        <color indexed="8"/>
        <rFont val="Times New Roman"/>
        <charset val="0"/>
      </rPr>
      <t xml:space="preserve"> 1</t>
    </r>
    <r>
      <rPr>
        <sz val="10"/>
        <color indexed="8"/>
        <rFont val="宋体"/>
        <charset val="134"/>
      </rPr>
      <t>、保险费收入</t>
    </r>
  </si>
  <si>
    <r>
      <rPr>
        <sz val="10"/>
        <color indexed="8"/>
        <rFont val="Times New Roman"/>
        <charset val="0"/>
      </rPr>
      <t xml:space="preserve">           2</t>
    </r>
    <r>
      <rPr>
        <sz val="10"/>
        <color indexed="8"/>
        <rFont val="宋体"/>
        <charset val="134"/>
      </rPr>
      <t>、利息收入</t>
    </r>
  </si>
  <si>
    <r>
      <rPr>
        <sz val="10"/>
        <color indexed="8"/>
        <rFont val="Times New Roman"/>
        <charset val="0"/>
      </rPr>
      <t xml:space="preserve">           3</t>
    </r>
    <r>
      <rPr>
        <sz val="10"/>
        <color indexed="8"/>
        <rFont val="宋体"/>
        <charset val="134"/>
      </rPr>
      <t>、财政补贴收入</t>
    </r>
  </si>
  <si>
    <r>
      <rPr>
        <sz val="10"/>
        <color indexed="8"/>
        <rFont val="Times New Roman"/>
        <charset val="0"/>
      </rPr>
      <t xml:space="preserve">           4</t>
    </r>
    <r>
      <rPr>
        <sz val="10"/>
        <color indexed="8"/>
        <rFont val="宋体"/>
        <charset val="134"/>
      </rPr>
      <t>、委托投资收益</t>
    </r>
  </si>
  <si>
    <r>
      <rPr>
        <sz val="10"/>
        <color indexed="8"/>
        <rFont val="Times New Roman"/>
        <charset val="0"/>
      </rPr>
      <t xml:space="preserve">           5</t>
    </r>
    <r>
      <rPr>
        <sz val="10"/>
        <color indexed="8"/>
        <rFont val="宋体"/>
        <charset val="134"/>
      </rPr>
      <t>、下级上解收入</t>
    </r>
  </si>
  <si>
    <r>
      <rPr>
        <sz val="10"/>
        <color indexed="8"/>
        <rFont val="Times New Roman"/>
        <charset val="0"/>
      </rPr>
      <t xml:space="preserve">           6</t>
    </r>
    <r>
      <rPr>
        <sz val="10"/>
        <color indexed="8"/>
        <rFont val="宋体"/>
        <charset val="134"/>
      </rPr>
      <t>、其他收入</t>
    </r>
  </si>
  <si>
    <r>
      <rPr>
        <sz val="10"/>
        <color indexed="8"/>
        <rFont val="Times New Roman"/>
        <charset val="0"/>
      </rPr>
      <t xml:space="preserve">           7</t>
    </r>
    <r>
      <rPr>
        <sz val="10"/>
        <color indexed="8"/>
        <rFont val="宋体"/>
        <charset val="134"/>
      </rPr>
      <t>、转移收入</t>
    </r>
  </si>
  <si>
    <r>
      <rPr>
        <sz val="10"/>
        <color rgb="FF000000"/>
        <rFont val="Times New Roman"/>
        <charset val="0"/>
      </rPr>
      <t xml:space="preserve">           8</t>
    </r>
    <r>
      <rPr>
        <sz val="10"/>
        <color rgb="FF000000"/>
        <rFont val="宋体"/>
        <charset val="134"/>
      </rPr>
      <t>、上级补助收入</t>
    </r>
  </si>
  <si>
    <r>
      <rPr>
        <sz val="10"/>
        <color indexed="8"/>
        <rFont val="宋体"/>
        <charset val="134"/>
      </rPr>
      <t>二、支出</t>
    </r>
  </si>
  <si>
    <r>
      <rPr>
        <sz val="10"/>
        <color indexed="8"/>
        <rFont val="Times New Roman"/>
        <charset val="0"/>
      </rPr>
      <t xml:space="preserve">    </t>
    </r>
    <r>
      <rPr>
        <sz val="10"/>
        <color indexed="8"/>
        <rFont val="宋体"/>
        <charset val="134"/>
      </rPr>
      <t>其中：</t>
    </r>
    <r>
      <rPr>
        <sz val="10"/>
        <color indexed="8"/>
        <rFont val="Times New Roman"/>
        <charset val="0"/>
      </rPr>
      <t xml:space="preserve"> 1</t>
    </r>
    <r>
      <rPr>
        <sz val="10"/>
        <color indexed="8"/>
        <rFont val="宋体"/>
        <charset val="134"/>
      </rPr>
      <t>、社会保险待遇支出</t>
    </r>
  </si>
  <si>
    <r>
      <rPr>
        <sz val="10"/>
        <color indexed="8"/>
        <rFont val="Times New Roman"/>
        <charset val="0"/>
      </rPr>
      <t xml:space="preserve">           2</t>
    </r>
    <r>
      <rPr>
        <sz val="10"/>
        <color indexed="8"/>
        <rFont val="宋体"/>
        <charset val="134"/>
      </rPr>
      <t>、补助下级支出</t>
    </r>
  </si>
  <si>
    <r>
      <rPr>
        <sz val="10"/>
        <color rgb="FF000000"/>
        <rFont val="Times New Roman"/>
        <charset val="0"/>
      </rPr>
      <t xml:space="preserve">           3</t>
    </r>
    <r>
      <rPr>
        <sz val="10"/>
        <color rgb="FF000000"/>
        <rFont val="宋体"/>
        <charset val="134"/>
      </rPr>
      <t>、上解上级支出</t>
    </r>
  </si>
  <si>
    <r>
      <rPr>
        <sz val="10"/>
        <color indexed="8"/>
        <rFont val="Times New Roman"/>
        <charset val="0"/>
      </rPr>
      <t xml:space="preserve">           4</t>
    </r>
    <r>
      <rPr>
        <sz val="10"/>
        <color indexed="8"/>
        <rFont val="宋体"/>
        <charset val="134"/>
      </rPr>
      <t>、大病保险支出</t>
    </r>
  </si>
  <si>
    <r>
      <rPr>
        <sz val="10"/>
        <color indexed="8"/>
        <rFont val="Times New Roman"/>
        <charset val="0"/>
      </rPr>
      <t xml:space="preserve">           5</t>
    </r>
    <r>
      <rPr>
        <sz val="10"/>
        <color indexed="8"/>
        <rFont val="宋体"/>
        <charset val="134"/>
      </rPr>
      <t>、其他支出</t>
    </r>
  </si>
  <si>
    <r>
      <rPr>
        <sz val="10"/>
        <color indexed="8"/>
        <rFont val="Times New Roman"/>
        <charset val="0"/>
      </rPr>
      <t xml:space="preserve">           6</t>
    </r>
    <r>
      <rPr>
        <sz val="10"/>
        <color indexed="8"/>
        <rFont val="宋体"/>
        <charset val="134"/>
      </rPr>
      <t>、转移支出</t>
    </r>
  </si>
  <si>
    <r>
      <rPr>
        <sz val="10"/>
        <color indexed="8"/>
        <rFont val="宋体"/>
        <charset val="134"/>
      </rPr>
      <t>三、本年收支结余</t>
    </r>
  </si>
  <si>
    <r>
      <rPr>
        <sz val="10"/>
        <color indexed="8"/>
        <rFont val="宋体"/>
        <charset val="134"/>
      </rPr>
      <t>四、上年收支结余</t>
    </r>
  </si>
  <si>
    <r>
      <rPr>
        <sz val="10"/>
        <color indexed="8"/>
        <rFont val="宋体"/>
        <charset val="134"/>
      </rPr>
      <t>五、年末滚存结余</t>
    </r>
  </si>
  <si>
    <t>表6</t>
  </si>
  <si>
    <t>2019年临翔区政府债务限额变动情况表</t>
  </si>
  <si>
    <r>
      <rPr>
        <sz val="10"/>
        <color indexed="8"/>
        <rFont val="宋体"/>
        <charset val="134"/>
      </rPr>
      <t>地</t>
    </r>
    <r>
      <rPr>
        <sz val="10"/>
        <color indexed="8"/>
        <rFont val="Times New Roman"/>
        <charset val="0"/>
      </rPr>
      <t xml:space="preserve">  </t>
    </r>
    <r>
      <rPr>
        <sz val="10"/>
        <color indexed="8"/>
        <rFont val="宋体"/>
        <charset val="134"/>
      </rPr>
      <t>区</t>
    </r>
  </si>
  <si>
    <r>
      <rPr>
        <sz val="10"/>
        <color rgb="FF000000"/>
        <rFont val="Times New Roman"/>
        <charset val="0"/>
      </rPr>
      <t>2018</t>
    </r>
    <r>
      <rPr>
        <sz val="10"/>
        <color indexed="8"/>
        <rFont val="宋体"/>
        <charset val="134"/>
      </rPr>
      <t>年政府债务限额</t>
    </r>
  </si>
  <si>
    <t>省级收回政府债务限额</t>
  </si>
  <si>
    <r>
      <rPr>
        <sz val="10"/>
        <color rgb="FF000000"/>
        <rFont val="Times New Roman"/>
        <charset val="0"/>
      </rPr>
      <t>2019</t>
    </r>
    <r>
      <rPr>
        <sz val="10"/>
        <color indexed="8"/>
        <rFont val="宋体"/>
        <charset val="134"/>
      </rPr>
      <t>年新增政府债务限额</t>
    </r>
  </si>
  <si>
    <t>调整后2019年政府债务限额</t>
  </si>
  <si>
    <t>一般债务</t>
  </si>
  <si>
    <t>专项债务</t>
  </si>
  <si>
    <t>提前下达</t>
  </si>
  <si>
    <t>本次下达</t>
  </si>
  <si>
    <t>小计</t>
  </si>
  <si>
    <t>内债</t>
  </si>
  <si>
    <t>外债</t>
  </si>
  <si>
    <t>临翔区</t>
  </si>
  <si>
    <t>表7</t>
  </si>
  <si>
    <t>2019年临翔区政府性基金预算收入变动表</t>
  </si>
  <si>
    <t>项目</t>
  </si>
  <si>
    <t>2019年预算数</t>
  </si>
  <si>
    <t>调整数</t>
  </si>
  <si>
    <t>调整后的预算数</t>
  </si>
  <si>
    <t xml:space="preserve"> 国有土地收益基金收入</t>
  </si>
  <si>
    <t xml:space="preserve"> 农业土地开发资金收入</t>
  </si>
  <si>
    <t xml:space="preserve"> 国有土地使用权出让收入</t>
  </si>
  <si>
    <t xml:space="preserve">   土地出让价款收入</t>
  </si>
  <si>
    <t xml:space="preserve"> 彩票公益金收入</t>
  </si>
  <si>
    <t xml:space="preserve">   福利彩票公益金收入</t>
  </si>
  <si>
    <t xml:space="preserve">   体育彩票公益金收入</t>
  </si>
  <si>
    <t>本级政府性基金预算收入</t>
  </si>
  <si>
    <t>地方政府专项债务转贷收入</t>
  </si>
  <si>
    <t xml:space="preserve">   新增专项债券转贷收入</t>
  </si>
  <si>
    <t xml:space="preserve">   置换专项债券转贷收入</t>
  </si>
  <si>
    <t>政府性基金上级补助收入</t>
  </si>
  <si>
    <t>政府性基金下级上解收入</t>
  </si>
  <si>
    <t>上年结余收入</t>
  </si>
  <si>
    <t>调入资金</t>
  </si>
  <si>
    <t>各项收入合计</t>
  </si>
  <si>
    <t>表8</t>
  </si>
  <si>
    <t>2019年临翔区政府性基金预算支出变动表</t>
  </si>
  <si>
    <t>一、文化旅游体育与传媒支出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</si>
  <si>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</si>
  <si>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</si>
  <si>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</si>
  <si>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</si>
  <si>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</si>
  <si>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</si>
  <si>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九、其他支出</t>
  </si>
  <si>
    <t>十、债务付息支出</t>
  </si>
  <si>
    <t>十一、债务发行费用支出</t>
  </si>
  <si>
    <t>本级政府性基金支出</t>
  </si>
  <si>
    <t>地方政府专项债务转贷支出</t>
  </si>
  <si>
    <t xml:space="preserve">   新增专项债券转贷支出</t>
  </si>
  <si>
    <t>补助下级支出</t>
  </si>
  <si>
    <t>调出资金</t>
  </si>
  <si>
    <t>年终结余</t>
  </si>
  <si>
    <t>各项支出合计</t>
  </si>
</sst>
</file>

<file path=xl/styles.xml><?xml version="1.0" encoding="utf-8"?>
<styleSheet xmlns="http://schemas.openxmlformats.org/spreadsheetml/2006/main">
  <numFmts count="2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_ "/>
    <numFmt numFmtId="177" formatCode="_-&quot;$&quot;\ * #,##0_-;_-&quot;$&quot;\ * #,##0\-;_-&quot;$&quot;\ * &quot;-&quot;_-;_-@_-"/>
    <numFmt numFmtId="178" formatCode="_(* #,##0.00_);_(* \(#,##0.00\);_(* &quot;-&quot;??_);_(@_)"/>
    <numFmt numFmtId="179" formatCode="#,##0_ ;[Red]\-#,##0\ "/>
    <numFmt numFmtId="180" formatCode="\$#,##0;\(\$#,##0\)"/>
    <numFmt numFmtId="181" formatCode="&quot;$&quot;\ #,##0.00_-;[Red]&quot;$&quot;\ #,##0.00\-"/>
    <numFmt numFmtId="182" formatCode="0_ "/>
    <numFmt numFmtId="183" formatCode="_(&quot;$&quot;* #,##0_);_(&quot;$&quot;* \(#,##0\);_(&quot;$&quot;* &quot;-&quot;_);_(@_)"/>
    <numFmt numFmtId="184" formatCode="_-&quot;$&quot;\ * #,##0.00_-;_-&quot;$&quot;\ * #,##0.00\-;_-&quot;$&quot;\ * &quot;-&quot;??_-;_-@_-"/>
    <numFmt numFmtId="185" formatCode="_ * #,##0_ ;_ * \-#,##0_ ;_ * &quot;-&quot;??_ ;_ @_ "/>
    <numFmt numFmtId="186" formatCode="&quot;$&quot;\ #,##0_-;[Red]&quot;$&quot;\ #,##0\-"/>
    <numFmt numFmtId="187" formatCode="yy\.mm\.dd"/>
    <numFmt numFmtId="188" formatCode="#,##0.0_);\(#,##0.0\)"/>
    <numFmt numFmtId="189" formatCode="_(&quot;$&quot;* #,##0.00_);_(&quot;$&quot;* \(#,##0.00\);_(&quot;$&quot;* &quot;-&quot;??_);_(@_)"/>
    <numFmt numFmtId="190" formatCode="_-* #,##0_-;\-* #,##0_-;_-* &quot;-&quot;_-;_-@_-"/>
    <numFmt numFmtId="191" formatCode="0.00_ "/>
    <numFmt numFmtId="192" formatCode="_-* #,##0.00_-;\-* #,##0.00_-;_-* &quot;-&quot;??_-;_-@_-"/>
    <numFmt numFmtId="193" formatCode="\$#,##0.00;\(\$#,##0.00\)"/>
    <numFmt numFmtId="194" formatCode="&quot;$&quot;#,##0.00_);[Red]\(&quot;$&quot;#,##0.00\)"/>
    <numFmt numFmtId="195" formatCode="#,##0;\(#,##0\)"/>
    <numFmt numFmtId="196" formatCode="#\ ??/??"/>
    <numFmt numFmtId="197" formatCode="0\ "/>
    <numFmt numFmtId="198" formatCode="&quot;$&quot;#,##0_);[Red]\(&quot;$&quot;#,##0\)"/>
  </numFmts>
  <fonts count="103">
    <font>
      <sz val="12"/>
      <name val="宋体"/>
      <charset val="134"/>
    </font>
    <font>
      <sz val="9"/>
      <name val="微软雅黑"/>
      <charset val="134"/>
    </font>
    <font>
      <sz val="14"/>
      <color rgb="FF000000"/>
      <name val="宋体"/>
      <charset val="134"/>
    </font>
    <font>
      <sz val="20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6"/>
      <name val="仿宋_GB2312"/>
      <charset val="134"/>
    </font>
    <font>
      <sz val="10"/>
      <color indexed="8"/>
      <name val="宋体"/>
      <charset val="134"/>
    </font>
    <font>
      <sz val="10"/>
      <color rgb="FF000000"/>
      <name val="Times New Roman"/>
      <charset val="0"/>
    </font>
    <font>
      <sz val="10"/>
      <color indexed="8"/>
      <name val="Times New Roman"/>
      <charset val="0"/>
    </font>
    <font>
      <sz val="10"/>
      <name val="Times New Roman"/>
      <charset val="0"/>
    </font>
    <font>
      <sz val="10"/>
      <color theme="1"/>
      <name val="Times New Roman"/>
      <charset val="0"/>
    </font>
    <font>
      <sz val="9"/>
      <name val="Times New Roman"/>
      <charset val="0"/>
    </font>
    <font>
      <sz val="20"/>
      <color rgb="FF000000"/>
      <name val="宋体"/>
      <charset val="134"/>
    </font>
    <font>
      <b/>
      <sz val="10"/>
      <color indexed="8"/>
      <name val="Times New Roman"/>
      <charset val="0"/>
    </font>
    <font>
      <b/>
      <sz val="10"/>
      <color rgb="FF000000"/>
      <name val="宋体"/>
      <charset val="134"/>
    </font>
    <font>
      <sz val="12"/>
      <color indexed="8"/>
      <name val="Times New Roman"/>
      <charset val="0"/>
    </font>
    <font>
      <sz val="12"/>
      <name val="Times New Roman"/>
      <charset val="0"/>
    </font>
    <font>
      <sz val="12"/>
      <name val="方正黑体_GBK"/>
      <charset val="134"/>
    </font>
    <font>
      <sz val="20"/>
      <color theme="1"/>
      <name val="方正小标宋_GBK"/>
      <charset val="134"/>
    </font>
    <font>
      <sz val="20"/>
      <name val="方正小标宋_GBK"/>
      <charset val="134"/>
    </font>
    <font>
      <sz val="12"/>
      <color theme="1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Times New Roman"/>
      <charset val="134"/>
    </font>
    <font>
      <sz val="10"/>
      <color indexed="8"/>
      <name val="Times New Roman"/>
      <charset val="134"/>
    </font>
    <font>
      <sz val="12"/>
      <name val="微软雅黑"/>
      <charset val="134"/>
    </font>
    <font>
      <sz val="12"/>
      <name val="Times New Roman"/>
      <charset val="134"/>
    </font>
    <font>
      <sz val="12"/>
      <color rgb="FFFF0000"/>
      <name val="Times New Roman"/>
      <charset val="0"/>
    </font>
    <font>
      <sz val="12"/>
      <color rgb="FFFF0000"/>
      <name val="Times New Roman"/>
      <charset val="134"/>
    </font>
    <font>
      <sz val="10"/>
      <color rgb="FFC00000"/>
      <name val="Times New Roman"/>
      <charset val="0"/>
    </font>
    <font>
      <sz val="12"/>
      <color indexed="8"/>
      <name val="宋体"/>
      <charset val="0"/>
    </font>
    <font>
      <sz val="14"/>
      <name val="方正黑体_GBK"/>
      <charset val="134"/>
    </font>
    <font>
      <sz val="22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name val="Times New Roman"/>
      <charset val="0"/>
    </font>
    <font>
      <b/>
      <sz val="11"/>
      <name val="宋体"/>
      <charset val="134"/>
    </font>
    <font>
      <b/>
      <sz val="18"/>
      <name val="方正黑体_GBK"/>
      <charset val="134"/>
    </font>
    <font>
      <b/>
      <sz val="16"/>
      <color rgb="FF000000"/>
      <name val="方正仿宋_GBK"/>
      <charset val="134"/>
    </font>
    <font>
      <b/>
      <sz val="16"/>
      <color rgb="FF000000"/>
      <name val="Times New Roman"/>
      <charset val="134"/>
    </font>
    <font>
      <b/>
      <sz val="35"/>
      <name val="方正小标宋_GBK"/>
      <charset val="134"/>
    </font>
    <font>
      <b/>
      <sz val="30"/>
      <name val="方正小标宋_GBK"/>
      <charset val="134"/>
    </font>
    <font>
      <b/>
      <sz val="42"/>
      <name val="方正小标宋_GBK"/>
      <charset val="134"/>
    </font>
    <font>
      <b/>
      <sz val="18"/>
      <name val="Times New Roman"/>
      <charset val="134"/>
    </font>
    <font>
      <b/>
      <sz val="18"/>
      <name val="方正楷体_GBK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sz val="10"/>
      <name val="MS Sans Serif"/>
      <charset val="134"/>
    </font>
    <font>
      <b/>
      <sz val="10"/>
      <name val="MS Sans Serif"/>
      <charset val="134"/>
    </font>
    <font>
      <b/>
      <sz val="12"/>
      <name val="Arial"/>
      <charset val="134"/>
    </font>
    <font>
      <sz val="11"/>
      <color indexed="20"/>
      <name val="宋体"/>
      <charset val="134"/>
    </font>
    <font>
      <sz val="12"/>
      <color indexed="17"/>
      <name val="宋体"/>
      <charset val="134"/>
    </font>
    <font>
      <b/>
      <sz val="9"/>
      <name val="Arial"/>
      <charset val="134"/>
    </font>
    <font>
      <sz val="10"/>
      <name val="Arial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0"/>
      <name val="楷体"/>
      <charset val="134"/>
    </font>
    <font>
      <sz val="8"/>
      <name val="Times New Roman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rgb="FF000000"/>
      <name val="宋体"/>
      <charset val="134"/>
    </font>
    <font>
      <b/>
      <sz val="10"/>
      <name val="Arial"/>
      <charset val="134"/>
    </font>
    <font>
      <sz val="10"/>
      <name val="Geneva"/>
      <charset val="134"/>
    </font>
    <font>
      <sz val="12"/>
      <color indexed="16"/>
      <name val="宋体"/>
      <charset val="134"/>
    </font>
    <font>
      <sz val="11"/>
      <color indexed="17"/>
      <name val="宋体"/>
      <charset val="134"/>
    </font>
    <font>
      <b/>
      <sz val="14"/>
      <name val="楷体"/>
      <charset val="134"/>
    </font>
    <font>
      <sz val="12"/>
      <color indexed="20"/>
      <name val="宋体"/>
      <charset val="134"/>
    </font>
    <font>
      <sz val="11"/>
      <color rgb="FFFA7D00"/>
      <name val="宋体"/>
      <charset val="0"/>
      <scheme val="minor"/>
    </font>
    <font>
      <sz val="8"/>
      <name val="Arial"/>
      <charset val="134"/>
    </font>
    <font>
      <b/>
      <sz val="18"/>
      <color indexed="62"/>
      <name val="宋体"/>
      <charset val="134"/>
    </font>
    <font>
      <sz val="7"/>
      <name val="Small Fonts"/>
      <charset val="134"/>
    </font>
    <font>
      <b/>
      <sz val="10"/>
      <name val="Tms Rmn"/>
      <charset val="134"/>
    </font>
    <font>
      <sz val="12"/>
      <color indexed="9"/>
      <name val="Helv"/>
      <charset val="134"/>
    </font>
    <font>
      <sz val="12"/>
      <color theme="1"/>
      <name val="宋体"/>
      <charset val="134"/>
      <scheme val="minor"/>
    </font>
    <font>
      <sz val="10"/>
      <color indexed="8"/>
      <name val="MS Sans Serif"/>
      <charset val="134"/>
    </font>
    <font>
      <sz val="12"/>
      <name val="Helv"/>
      <charset val="134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sz val="14"/>
      <name val="Times New Roman"/>
      <charset val="134"/>
    </font>
    <font>
      <sz val="11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22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mediumGray">
        <f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5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1"/>
        <bgColor indexed="31"/>
      </patternFill>
    </fill>
    <fill>
      <patternFill patternType="lightUp">
        <fgColor indexed="9"/>
        <bgColor indexed="22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9" tint="0.399975585192419"/>
        <bgColor indexed="64"/>
      </patternFill>
    </fill>
    <fill>
      <patternFill patternType="gray0625"/>
    </fill>
    <fill>
      <patternFill patternType="solid">
        <fgColor indexed="27"/>
        <bgColor indexed="27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</borders>
  <cellStyleXfs count="201">
    <xf numFmtId="0" fontId="0" fillId="0" borderId="0">
      <alignment vertical="center"/>
    </xf>
    <xf numFmtId="42" fontId="56" fillId="0" borderId="0" applyFont="0" applyFill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65" fillId="17" borderId="18" applyNumberFormat="0" applyAlignment="0" applyProtection="0">
      <alignment vertical="center"/>
    </xf>
    <xf numFmtId="44" fontId="56" fillId="0" borderId="0" applyFont="0" applyFill="0" applyBorder="0" applyAlignment="0" applyProtection="0">
      <alignment vertical="center"/>
    </xf>
    <xf numFmtId="0" fontId="79" fillId="0" borderId="0">
      <alignment horizontal="center" wrapText="1"/>
      <protection locked="0"/>
    </xf>
    <xf numFmtId="41" fontId="56" fillId="0" borderId="0" applyFont="0" applyFill="0" applyBorder="0" applyAlignment="0" applyProtection="0">
      <alignment vertical="center"/>
    </xf>
    <xf numFmtId="0" fontId="68" fillId="28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187" fontId="75" fillId="0" borderId="21" applyFill="0" applyProtection="0">
      <alignment horizontal="right"/>
    </xf>
    <xf numFmtId="0" fontId="72" fillId="26" borderId="0" applyNumberFormat="0" applyBorder="0" applyAlignment="0" applyProtection="0">
      <alignment vertical="center"/>
    </xf>
    <xf numFmtId="0" fontId="76" fillId="44" borderId="0" applyNumberFormat="0" applyBorder="0" applyAlignment="0" applyProtection="0"/>
    <xf numFmtId="0" fontId="58" fillId="46" borderId="0" applyNumberFormat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0" borderId="0"/>
    <xf numFmtId="0" fontId="56" fillId="13" borderId="15" applyNumberFormat="0" applyFont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58" fillId="1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7" fillId="0" borderId="0"/>
    <xf numFmtId="0" fontId="0" fillId="0" borderId="0"/>
    <xf numFmtId="0" fontId="85" fillId="0" borderId="0"/>
    <xf numFmtId="0" fontId="80" fillId="0" borderId="0" applyNumberFormat="0" applyFill="0" applyBorder="0" applyAlignment="0" applyProtection="0">
      <alignment vertical="center"/>
    </xf>
    <xf numFmtId="0" fontId="77" fillId="0" borderId="0">
      <protection locked="0"/>
    </xf>
    <xf numFmtId="0" fontId="59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58" fillId="45" borderId="0" applyNumberFormat="0" applyBorder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7" fillId="9" borderId="14" applyNumberFormat="0" applyAlignment="0" applyProtection="0">
      <alignment vertical="center"/>
    </xf>
    <xf numFmtId="0" fontId="66" fillId="9" borderId="18" applyNumberFormat="0" applyAlignment="0" applyProtection="0">
      <alignment vertical="center"/>
    </xf>
    <xf numFmtId="0" fontId="53" fillId="5" borderId="12" applyNumberFormat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90" fillId="0" borderId="22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12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>
      <alignment horizontal="left"/>
    </xf>
    <xf numFmtId="0" fontId="58" fillId="14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77" fillId="0" borderId="0"/>
    <xf numFmtId="0" fontId="54" fillId="51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77" fillId="0" borderId="0"/>
    <xf numFmtId="49" fontId="75" fillId="0" borderId="0" applyFont="0" applyFill="0" applyBorder="0" applyAlignment="0" applyProtection="0"/>
    <xf numFmtId="0" fontId="68" fillId="52" borderId="0" applyNumberFormat="0" applyBorder="0" applyAlignment="0" applyProtection="0"/>
    <xf numFmtId="0" fontId="85" fillId="0" borderId="0"/>
    <xf numFmtId="0" fontId="68" fillId="49" borderId="0" applyNumberFormat="0" applyBorder="0" applyAlignment="0" applyProtection="0"/>
    <xf numFmtId="0" fontId="28" fillId="0" borderId="0"/>
    <xf numFmtId="0" fontId="76" fillId="40" borderId="0" applyNumberFormat="0" applyBorder="0" applyAlignment="0" applyProtection="0"/>
    <xf numFmtId="0" fontId="68" fillId="49" borderId="0" applyNumberFormat="0" applyBorder="0" applyAlignment="0" applyProtection="0"/>
    <xf numFmtId="0" fontId="76" fillId="37" borderId="0" applyNumberFormat="0" applyBorder="0" applyAlignment="0" applyProtection="0"/>
    <xf numFmtId="0" fontId="76" fillId="42" borderId="0" applyNumberFormat="0" applyBorder="0" applyAlignment="0" applyProtection="0"/>
    <xf numFmtId="0" fontId="76" fillId="44" borderId="0" applyNumberFormat="0" applyBorder="0" applyAlignment="0" applyProtection="0"/>
    <xf numFmtId="0" fontId="68" fillId="52" borderId="0" applyNumberFormat="0" applyBorder="0" applyAlignment="0" applyProtection="0"/>
    <xf numFmtId="0" fontId="75" fillId="0" borderId="0" applyFont="0" applyFill="0" applyBorder="0" applyAlignment="0" applyProtection="0"/>
    <xf numFmtId="0" fontId="68" fillId="27" borderId="0" applyNumberFormat="0" applyBorder="0" applyAlignment="0" applyProtection="0"/>
    <xf numFmtId="181" fontId="75" fillId="0" borderId="0" applyFont="0" applyFill="0" applyBorder="0" applyAlignment="0" applyProtection="0"/>
    <xf numFmtId="0" fontId="76" fillId="28" borderId="0" applyNumberFormat="0" applyBorder="0" applyAlignment="0" applyProtection="0"/>
    <xf numFmtId="0" fontId="56" fillId="0" borderId="0">
      <alignment vertical="center"/>
    </xf>
    <xf numFmtId="0" fontId="76" fillId="40" borderId="0" applyNumberFormat="0" applyBorder="0" applyAlignment="0" applyProtection="0"/>
    <xf numFmtId="0" fontId="68" fillId="49" borderId="0" applyNumberFormat="0" applyBorder="0" applyAlignment="0" applyProtection="0"/>
    <xf numFmtId="0" fontId="68" fillId="28" borderId="0" applyNumberFormat="0" applyBorder="0" applyAlignment="0" applyProtection="0"/>
    <xf numFmtId="0" fontId="76" fillId="28" borderId="0" applyNumberFormat="0" applyBorder="0" applyAlignment="0" applyProtection="0"/>
    <xf numFmtId="189" fontId="75" fillId="0" borderId="0" applyFont="0" applyFill="0" applyBorder="0" applyAlignment="0" applyProtection="0"/>
    <xf numFmtId="0" fontId="76" fillId="33" borderId="0" applyNumberFormat="0" applyBorder="0" applyAlignment="0" applyProtection="0"/>
    <xf numFmtId="0" fontId="72" fillId="26" borderId="0" applyNumberFormat="0" applyBorder="0" applyAlignment="0" applyProtection="0">
      <alignment vertical="center"/>
    </xf>
    <xf numFmtId="0" fontId="68" fillId="55" borderId="0" applyNumberFormat="0" applyBorder="0" applyAlignment="0" applyProtection="0"/>
    <xf numFmtId="0" fontId="68" fillId="49" borderId="0" applyNumberFormat="0" applyBorder="0" applyAlignment="0" applyProtection="0"/>
    <xf numFmtId="0" fontId="76" fillId="37" borderId="0" applyNumberFormat="0" applyBorder="0" applyAlignment="0" applyProtection="0"/>
    <xf numFmtId="0" fontId="56" fillId="0" borderId="0">
      <alignment vertical="center"/>
    </xf>
    <xf numFmtId="0" fontId="76" fillId="58" borderId="0" applyNumberFormat="0" applyBorder="0" applyAlignment="0" applyProtection="0"/>
    <xf numFmtId="0" fontId="68" fillId="52" borderId="0" applyNumberFormat="0" applyBorder="0" applyAlignment="0" applyProtection="0"/>
    <xf numFmtId="0" fontId="68" fillId="36" borderId="0" applyNumberFormat="0" applyBorder="0" applyAlignment="0" applyProtection="0"/>
    <xf numFmtId="0" fontId="83" fillId="0" borderId="0"/>
    <xf numFmtId="0" fontId="76" fillId="36" borderId="0" applyNumberFormat="0" applyBorder="0" applyAlignment="0" applyProtection="0"/>
    <xf numFmtId="190" fontId="75" fillId="0" borderId="0" applyFont="0" applyFill="0" applyBorder="0" applyAlignment="0" applyProtection="0"/>
    <xf numFmtId="195" fontId="41" fillId="0" borderId="0"/>
    <xf numFmtId="192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84" fontId="75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/>
    <xf numFmtId="193" fontId="41" fillId="0" borderId="0"/>
    <xf numFmtId="0" fontId="56" fillId="0" borderId="0">
      <alignment vertical="center"/>
    </xf>
    <xf numFmtId="15" fontId="69" fillId="0" borderId="0"/>
    <xf numFmtId="180" fontId="41" fillId="0" borderId="0"/>
    <xf numFmtId="38" fontId="91" fillId="47" borderId="0" applyNumberFormat="0" applyBorder="0" applyAlignment="0" applyProtection="0"/>
    <xf numFmtId="0" fontId="71" fillId="0" borderId="20" applyNumberFormat="0" applyAlignment="0" applyProtection="0">
      <alignment horizontal="left" vertical="center"/>
    </xf>
    <xf numFmtId="0" fontId="71" fillId="0" borderId="4">
      <alignment horizontal="left" vertical="center"/>
    </xf>
    <xf numFmtId="10" fontId="91" fillId="4" borderId="1" applyNumberFormat="0" applyBorder="0" applyAlignment="0" applyProtection="0"/>
    <xf numFmtId="43" fontId="68" fillId="0" borderId="0" applyFont="0" applyFill="0" applyBorder="0" applyAlignment="0" applyProtection="0">
      <alignment vertical="center"/>
    </xf>
    <xf numFmtId="188" fontId="98" fillId="57" borderId="0"/>
    <xf numFmtId="188" fontId="95" fillId="56" borderId="0"/>
    <xf numFmtId="38" fontId="69" fillId="0" borderId="0" applyFont="0" applyFill="0" applyBorder="0" applyAlignment="0" applyProtection="0"/>
    <xf numFmtId="40" fontId="69" fillId="0" borderId="0" applyFont="0" applyFill="0" applyBorder="0" applyAlignment="0" applyProtection="0"/>
    <xf numFmtId="177" fontId="75" fillId="0" borderId="0" applyFont="0" applyFill="0" applyBorder="0" applyAlignment="0" applyProtection="0"/>
    <xf numFmtId="198" fontId="69" fillId="0" borderId="0" applyFont="0" applyFill="0" applyBorder="0" applyAlignment="0" applyProtection="0"/>
    <xf numFmtId="194" fontId="69" fillId="0" borderId="0" applyFont="0" applyFill="0" applyBorder="0" applyAlignment="0" applyProtection="0"/>
    <xf numFmtId="177" fontId="75" fillId="0" borderId="0" applyFont="0" applyFill="0" applyBorder="0" applyAlignment="0" applyProtection="0"/>
    <xf numFmtId="0" fontId="0" fillId="0" borderId="0"/>
    <xf numFmtId="0" fontId="41" fillId="0" borderId="0"/>
    <xf numFmtId="37" fontId="93" fillId="0" borderId="0"/>
    <xf numFmtId="186" fontId="75" fillId="0" borderId="0"/>
    <xf numFmtId="0" fontId="77" fillId="0" borderId="0"/>
    <xf numFmtId="14" fontId="79" fillId="0" borderId="0">
      <alignment horizontal="center" wrapText="1"/>
      <protection locked="0"/>
    </xf>
    <xf numFmtId="3" fontId="69" fillId="0" borderId="0" applyFont="0" applyFill="0" applyBorder="0" applyAlignment="0" applyProtection="0"/>
    <xf numFmtId="0" fontId="56" fillId="0" borderId="0">
      <alignment vertical="center"/>
    </xf>
    <xf numFmtId="10" fontId="75" fillId="0" borderId="0" applyFont="0" applyFill="0" applyBorder="0" applyAlignment="0" applyProtection="0"/>
    <xf numFmtId="9" fontId="77" fillId="0" borderId="0" applyFont="0" applyFill="0" applyBorder="0" applyAlignment="0" applyProtection="0"/>
    <xf numFmtId="196" fontId="75" fillId="0" borderId="0" applyFont="0" applyFill="0" applyProtection="0"/>
    <xf numFmtId="15" fontId="69" fillId="0" borderId="0" applyFont="0" applyFill="0" applyBorder="0" applyAlignment="0" applyProtection="0"/>
    <xf numFmtId="4" fontId="69" fillId="0" borderId="0" applyFont="0" applyFill="0" applyBorder="0" applyAlignment="0" applyProtection="0"/>
    <xf numFmtId="0" fontId="70" fillId="0" borderId="19">
      <alignment horizontal="center"/>
    </xf>
    <xf numFmtId="0" fontId="69" fillId="32" borderId="0" applyNumberFormat="0" applyFont="0" applyBorder="0" applyAlignment="0" applyProtection="0"/>
    <xf numFmtId="0" fontId="94" fillId="54" borderId="6">
      <protection locked="0"/>
    </xf>
    <xf numFmtId="0" fontId="97" fillId="0" borderId="0"/>
    <xf numFmtId="0" fontId="94" fillId="54" borderId="6">
      <protection locked="0"/>
    </xf>
    <xf numFmtId="0" fontId="94" fillId="54" borderId="6">
      <protection locked="0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3" fontId="75" fillId="0" borderId="0" applyFont="0" applyFill="0" applyBorder="0" applyAlignment="0" applyProtection="0"/>
    <xf numFmtId="0" fontId="75" fillId="0" borderId="7" applyNumberFormat="0" applyFill="0" applyProtection="0">
      <alignment horizontal="right"/>
    </xf>
    <xf numFmtId="0" fontId="88" fillId="0" borderId="7" applyNumberFormat="0" applyFill="0" applyProtection="0">
      <alignment horizontal="center"/>
    </xf>
    <xf numFmtId="0" fontId="92" fillId="0" borderId="0" applyNumberFormat="0" applyFill="0" applyBorder="0" applyAlignment="0" applyProtection="0"/>
    <xf numFmtId="0" fontId="78" fillId="0" borderId="21" applyNumberFormat="0" applyFill="0" applyProtection="0">
      <alignment horizontal="center"/>
    </xf>
    <xf numFmtId="0" fontId="75" fillId="0" borderId="0"/>
    <xf numFmtId="0" fontId="23" fillId="50" borderId="0" applyNumberFormat="0" applyBorder="0" applyAlignment="0" applyProtection="0"/>
    <xf numFmtId="0" fontId="72" fillId="26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86" fillId="39" borderId="0" applyNumberFormat="0" applyBorder="0" applyAlignment="0" applyProtection="0"/>
    <xf numFmtId="0" fontId="8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Alignment="0"/>
    <xf numFmtId="0" fontId="75" fillId="0" borderId="0"/>
    <xf numFmtId="0" fontId="0" fillId="0" borderId="0">
      <alignment vertical="center"/>
    </xf>
    <xf numFmtId="0" fontId="83" fillId="0" borderId="0">
      <alignment vertical="center"/>
    </xf>
    <xf numFmtId="0" fontId="69" fillId="0" borderId="0"/>
    <xf numFmtId="0" fontId="0" fillId="0" borderId="0"/>
    <xf numFmtId="0" fontId="96" fillId="0" borderId="0">
      <alignment vertical="center"/>
    </xf>
    <xf numFmtId="0" fontId="0" fillId="0" borderId="0">
      <alignment vertical="center"/>
    </xf>
    <xf numFmtId="0" fontId="96" fillId="0" borderId="0">
      <alignment vertical="center"/>
    </xf>
    <xf numFmtId="0" fontId="0" fillId="0" borderId="0">
      <alignment vertical="center"/>
    </xf>
    <xf numFmtId="0" fontId="75" fillId="0" borderId="0"/>
    <xf numFmtId="0" fontId="0" fillId="0" borderId="0"/>
    <xf numFmtId="0" fontId="0" fillId="0" borderId="0"/>
    <xf numFmtId="3" fontId="84" fillId="0" borderId="0" applyNumberFormat="0" applyFill="0" applyBorder="0" applyAlignment="0" applyProtection="0"/>
    <xf numFmtId="0" fontId="87" fillId="41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34" borderId="0" applyNumberFormat="0" applyBorder="0" applyAlignment="0" applyProtection="0">
      <alignment vertical="center"/>
    </xf>
    <xf numFmtId="0" fontId="73" fillId="27" borderId="0" applyNumberFormat="0" applyBorder="0" applyAlignment="0" applyProtection="0"/>
    <xf numFmtId="43" fontId="68" fillId="0" borderId="0" applyFont="0" applyFill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8" fillId="0" borderId="21" applyNumberFormat="0" applyFill="0" applyProtection="0">
      <alignment horizontal="left"/>
    </xf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59" borderId="0" applyNumberFormat="0" applyBorder="0" applyAlignment="0" applyProtection="0"/>
    <xf numFmtId="0" fontId="23" fillId="60" borderId="0" applyNumberFormat="0" applyBorder="0" applyAlignment="0" applyProtection="0"/>
    <xf numFmtId="0" fontId="75" fillId="0" borderId="7" applyNumberFormat="0" applyFill="0" applyProtection="0">
      <alignment horizontal="left"/>
    </xf>
    <xf numFmtId="1" fontId="75" fillId="0" borderId="21" applyFill="0" applyProtection="0">
      <alignment horizontal="center"/>
    </xf>
    <xf numFmtId="43" fontId="75" fillId="0" borderId="0" applyFont="0" applyFill="0" applyBorder="0" applyAlignment="0" applyProtection="0"/>
    <xf numFmtId="41" fontId="75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2" fillId="2" borderId="0" xfId="158" applyFont="1" applyFill="1" applyBorder="1" applyAlignment="1" applyProtection="1">
      <alignment horizontal="left" vertical="center"/>
      <protection locked="0"/>
    </xf>
    <xf numFmtId="0" fontId="3" fillId="0" borderId="0" xfId="199" applyFont="1" applyFill="1" applyBorder="1" applyAlignment="1">
      <alignment horizontal="center" vertical="center"/>
    </xf>
    <xf numFmtId="0" fontId="4" fillId="2" borderId="1" xfId="199" applyFont="1" applyFill="1" applyBorder="1" applyAlignment="1">
      <alignment horizontal="distributed" vertical="center" wrapText="1" indent="3"/>
    </xf>
    <xf numFmtId="179" fontId="4" fillId="2" borderId="1" xfId="199" applyNumberFormat="1" applyFont="1" applyFill="1" applyBorder="1" applyAlignment="1">
      <alignment horizontal="center" vertical="center" wrapText="1"/>
    </xf>
    <xf numFmtId="0" fontId="5" fillId="2" borderId="1" xfId="124" applyFont="1" applyFill="1" applyBorder="1" applyAlignment="1">
      <alignment vertical="center" wrapText="1"/>
    </xf>
    <xf numFmtId="185" fontId="6" fillId="0" borderId="1" xfId="177" applyNumberFormat="1" applyFont="1" applyFill="1" applyBorder="1" applyAlignment="1" applyProtection="1">
      <alignment horizontal="right" vertical="center"/>
    </xf>
    <xf numFmtId="0" fontId="6" fillId="0" borderId="1" xfId="124" applyFont="1" applyFill="1" applyBorder="1" applyAlignment="1">
      <alignment vertical="center" wrapText="1"/>
    </xf>
    <xf numFmtId="185" fontId="6" fillId="0" borderId="1" xfId="177" applyNumberFormat="1" applyFont="1" applyFill="1" applyBorder="1" applyAlignment="1" applyProtection="1">
      <alignment horizontal="right" vertical="center"/>
      <protection locked="0"/>
    </xf>
    <xf numFmtId="49" fontId="6" fillId="2" borderId="1" xfId="167" applyNumberFormat="1" applyFont="1" applyFill="1" applyBorder="1" applyAlignment="1">
      <alignment vertical="center" wrapText="1"/>
    </xf>
    <xf numFmtId="0" fontId="5" fillId="2" borderId="1" xfId="200" applyFont="1" applyFill="1" applyBorder="1" applyAlignment="1">
      <alignment horizontal="center" vertical="center" wrapText="1"/>
    </xf>
    <xf numFmtId="179" fontId="5" fillId="2" borderId="1" xfId="199" applyNumberFormat="1" applyFont="1" applyFill="1" applyBorder="1" applyAlignment="1">
      <alignment vertical="center"/>
    </xf>
    <xf numFmtId="0" fontId="5" fillId="2" borderId="1" xfId="200" applyFont="1" applyFill="1" applyBorder="1" applyAlignment="1">
      <alignment horizontal="left" vertical="center" wrapText="1"/>
    </xf>
    <xf numFmtId="0" fontId="5" fillId="2" borderId="1" xfId="200" applyFont="1" applyFill="1" applyBorder="1" applyAlignment="1">
      <alignment horizontal="left" vertical="center"/>
    </xf>
    <xf numFmtId="0" fontId="5" fillId="2" borderId="1" xfId="199" applyFont="1" applyFill="1" applyBorder="1" applyAlignment="1">
      <alignment horizontal="left" vertical="center" wrapText="1"/>
    </xf>
    <xf numFmtId="179" fontId="6" fillId="2" borderId="1" xfId="124" applyNumberFormat="1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justify"/>
      <protection locked="0"/>
    </xf>
    <xf numFmtId="179" fontId="4" fillId="0" borderId="1" xfId="199" applyNumberFormat="1" applyFont="1" applyFill="1" applyBorder="1" applyAlignment="1">
      <alignment horizontal="center" vertical="center" wrapText="1"/>
    </xf>
    <xf numFmtId="179" fontId="5" fillId="2" borderId="1" xfId="199" applyNumberFormat="1" applyFont="1" applyFill="1" applyBorder="1" applyAlignment="1">
      <alignment horizontal="right" vertical="center"/>
    </xf>
    <xf numFmtId="179" fontId="5" fillId="2" borderId="1" xfId="199" applyNumberFormat="1" applyFont="1" applyFill="1" applyBorder="1" applyAlignment="1">
      <alignment horizontal="center" vertical="center" wrapText="1"/>
    </xf>
    <xf numFmtId="182" fontId="5" fillId="2" borderId="1" xfId="143" applyNumberFormat="1" applyFont="1" applyFill="1" applyBorder="1" applyAlignment="1" applyProtection="1">
      <alignment horizontal="right" vertical="center"/>
    </xf>
    <xf numFmtId="49" fontId="6" fillId="0" borderId="1" xfId="167" applyNumberFormat="1" applyFont="1" applyFill="1" applyBorder="1" applyAlignment="1">
      <alignment vertical="center" wrapText="1"/>
    </xf>
    <xf numFmtId="0" fontId="5" fillId="2" borderId="1" xfId="199" applyFont="1" applyFill="1" applyBorder="1" applyAlignment="1">
      <alignment horizontal="left" vertical="center"/>
    </xf>
    <xf numFmtId="0" fontId="5" fillId="2" borderId="1" xfId="199" applyFont="1" applyFill="1" applyBorder="1" applyAlignment="1">
      <alignment horizontal="center" vertical="center"/>
    </xf>
    <xf numFmtId="0" fontId="3" fillId="0" borderId="0" xfId="159" applyFont="1" applyFill="1" applyBorder="1" applyAlignment="1">
      <alignment horizontal="center"/>
    </xf>
    <xf numFmtId="0" fontId="8" fillId="0" borderId="2" xfId="159" applyNumberFormat="1" applyFont="1" applyFill="1" applyBorder="1" applyAlignment="1" applyProtection="1">
      <alignment horizontal="center" vertical="center"/>
    </xf>
    <xf numFmtId="0" fontId="9" fillId="3" borderId="1" xfId="159" applyNumberFormat="1" applyFont="1" applyFill="1" applyBorder="1" applyAlignment="1" applyProtection="1">
      <alignment horizontal="center" vertical="center" wrapText="1"/>
    </xf>
    <xf numFmtId="0" fontId="8" fillId="0" borderId="3" xfId="159" applyNumberFormat="1" applyFont="1" applyFill="1" applyBorder="1" applyAlignment="1" applyProtection="1">
      <alignment horizontal="center" vertical="center" wrapText="1"/>
    </xf>
    <xf numFmtId="0" fontId="10" fillId="0" borderId="4" xfId="159" applyNumberFormat="1" applyFont="1" applyFill="1" applyBorder="1" applyAlignment="1" applyProtection="1">
      <alignment horizontal="center" vertical="center" wrapText="1"/>
    </xf>
    <xf numFmtId="0" fontId="10" fillId="0" borderId="5" xfId="159" applyNumberFormat="1" applyFont="1" applyFill="1" applyBorder="1" applyAlignment="1" applyProtection="1">
      <alignment horizontal="center" vertical="center" wrapText="1"/>
    </xf>
    <xf numFmtId="0" fontId="9" fillId="0" borderId="3" xfId="159" applyNumberFormat="1" applyFont="1" applyFill="1" applyBorder="1" applyAlignment="1" applyProtection="1">
      <alignment horizontal="center" vertical="center" wrapText="1"/>
    </xf>
    <xf numFmtId="0" fontId="8" fillId="0" borderId="6" xfId="159" applyNumberFormat="1" applyFont="1" applyFill="1" applyBorder="1" applyAlignment="1" applyProtection="1">
      <alignment horizontal="center" vertical="center"/>
    </xf>
    <xf numFmtId="0" fontId="8" fillId="3" borderId="2" xfId="159" applyNumberFormat="1" applyFont="1" applyFill="1" applyBorder="1" applyAlignment="1" applyProtection="1">
      <alignment horizontal="center" vertical="center" wrapText="1"/>
    </xf>
    <xf numFmtId="0" fontId="8" fillId="0" borderId="2" xfId="159" applyNumberFormat="1" applyFont="1" applyFill="1" applyBorder="1" applyAlignment="1" applyProtection="1">
      <alignment horizontal="center" vertical="center" wrapText="1"/>
    </xf>
    <xf numFmtId="0" fontId="8" fillId="3" borderId="6" xfId="159" applyNumberFormat="1" applyFont="1" applyFill="1" applyBorder="1" applyAlignment="1" applyProtection="1">
      <alignment horizontal="center" vertical="center" wrapText="1"/>
    </xf>
    <xf numFmtId="0" fontId="8" fillId="0" borderId="6" xfId="159" applyNumberFormat="1" applyFont="1" applyFill="1" applyBorder="1" applyAlignment="1" applyProtection="1">
      <alignment horizontal="center" vertical="center" wrapText="1"/>
    </xf>
    <xf numFmtId="0" fontId="8" fillId="0" borderId="7" xfId="159" applyNumberFormat="1" applyFont="1" applyFill="1" applyBorder="1" applyAlignment="1" applyProtection="1">
      <alignment horizontal="center" vertical="center"/>
    </xf>
    <xf numFmtId="0" fontId="8" fillId="3" borderId="7" xfId="159" applyNumberFormat="1" applyFont="1" applyFill="1" applyBorder="1" applyAlignment="1" applyProtection="1">
      <alignment horizontal="center" vertical="center" wrapText="1"/>
    </xf>
    <xf numFmtId="0" fontId="8" fillId="0" borderId="7" xfId="159" applyNumberFormat="1" applyFont="1" applyFill="1" applyBorder="1" applyAlignment="1" applyProtection="1">
      <alignment horizontal="center" vertical="center" wrapText="1"/>
    </xf>
    <xf numFmtId="0" fontId="8" fillId="2" borderId="1" xfId="159" applyNumberFormat="1" applyFont="1" applyFill="1" applyBorder="1" applyAlignment="1" applyProtection="1">
      <alignment horizontal="center" vertical="center"/>
    </xf>
    <xf numFmtId="185" fontId="10" fillId="3" borderId="1" xfId="177" applyNumberFormat="1" applyFont="1" applyFill="1" applyBorder="1" applyAlignment="1" applyProtection="1">
      <alignment horizontal="center" vertical="center" wrapText="1"/>
    </xf>
    <xf numFmtId="185" fontId="10" fillId="2" borderId="1" xfId="177" applyNumberFormat="1" applyFont="1" applyFill="1" applyBorder="1" applyAlignment="1" applyProtection="1">
      <alignment horizontal="center" vertical="center" wrapText="1"/>
    </xf>
    <xf numFmtId="185" fontId="11" fillId="3" borderId="1" xfId="177" applyNumberFormat="1" applyFont="1" applyFill="1" applyBorder="1" applyAlignment="1" applyProtection="1">
      <alignment horizontal="center" vertical="center" wrapText="1"/>
    </xf>
    <xf numFmtId="185" fontId="10" fillId="0" borderId="1" xfId="177" applyNumberFormat="1" applyFont="1" applyFill="1" applyBorder="1" applyAlignment="1" applyProtection="1">
      <alignment horizontal="center" vertical="center" wrapText="1"/>
    </xf>
    <xf numFmtId="0" fontId="9" fillId="0" borderId="4" xfId="159" applyNumberFormat="1" applyFont="1" applyFill="1" applyBorder="1" applyAlignment="1" applyProtection="1">
      <alignment horizontal="center" vertical="center" wrapText="1"/>
    </xf>
    <xf numFmtId="0" fontId="8" fillId="0" borderId="4" xfId="159" applyNumberFormat="1" applyFont="1" applyFill="1" applyBorder="1" applyAlignment="1" applyProtection="1">
      <alignment horizontal="center" vertical="center" wrapText="1"/>
    </xf>
    <xf numFmtId="0" fontId="8" fillId="0" borderId="5" xfId="159" applyNumberFormat="1" applyFont="1" applyFill="1" applyBorder="1" applyAlignment="1" applyProtection="1">
      <alignment horizontal="center" vertical="center" wrapText="1"/>
    </xf>
    <xf numFmtId="0" fontId="8" fillId="0" borderId="1" xfId="159" applyNumberFormat="1" applyFont="1" applyFill="1" applyBorder="1" applyAlignment="1" applyProtection="1">
      <alignment horizontal="center" vertical="center" wrapText="1"/>
    </xf>
    <xf numFmtId="185" fontId="12" fillId="0" borderId="1" xfId="177" applyNumberFormat="1" applyFont="1" applyFill="1" applyBorder="1" applyAlignment="1" applyProtection="1">
      <alignment horizontal="center" vertical="center" wrapText="1"/>
    </xf>
    <xf numFmtId="0" fontId="10" fillId="0" borderId="1" xfId="159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 applyProtection="1">
      <alignment vertical="top"/>
      <protection locked="0"/>
    </xf>
    <xf numFmtId="0" fontId="13" fillId="0" borderId="0" xfId="0" applyFont="1" applyFill="1" applyBorder="1" applyAlignment="1" applyProtection="1">
      <alignment vertical="top"/>
      <protection locked="0"/>
    </xf>
    <xf numFmtId="0" fontId="14" fillId="2" borderId="0" xfId="158" applyFont="1" applyFill="1" applyBorder="1" applyAlignment="1" applyProtection="1">
      <alignment horizontal="center" vertical="center"/>
      <protection locked="0"/>
    </xf>
    <xf numFmtId="0" fontId="15" fillId="2" borderId="1" xfId="158" applyFont="1" applyFill="1" applyBorder="1" applyAlignment="1" applyProtection="1">
      <alignment horizontal="left" vertical="center"/>
      <protection locked="0"/>
    </xf>
    <xf numFmtId="0" fontId="15" fillId="2" borderId="1" xfId="158" applyFont="1" applyFill="1" applyBorder="1" applyAlignment="1" applyProtection="1">
      <alignment horizontal="center" vertical="center" wrapText="1"/>
      <protection locked="0"/>
    </xf>
    <xf numFmtId="0" fontId="16" fillId="2" borderId="3" xfId="158" applyFont="1" applyFill="1" applyBorder="1" applyAlignment="1" applyProtection="1">
      <alignment horizontal="center" vertical="center" wrapText="1"/>
      <protection locked="0"/>
    </xf>
    <xf numFmtId="0" fontId="15" fillId="2" borderId="4" xfId="158" applyFont="1" applyFill="1" applyBorder="1" applyAlignment="1" applyProtection="1">
      <alignment horizontal="center" vertical="center" wrapText="1"/>
      <protection locked="0"/>
    </xf>
    <xf numFmtId="0" fontId="15" fillId="2" borderId="5" xfId="158" applyFont="1" applyFill="1" applyBorder="1" applyAlignment="1" applyProtection="1">
      <alignment horizontal="center" vertical="center" wrapText="1"/>
      <protection locked="0"/>
    </xf>
    <xf numFmtId="0" fontId="10" fillId="0" borderId="1" xfId="158" applyFont="1" applyFill="1" applyBorder="1" applyAlignment="1" applyProtection="1">
      <alignment horizontal="left" vertical="center"/>
      <protection locked="0"/>
    </xf>
    <xf numFmtId="182" fontId="10" fillId="0" borderId="1" xfId="158" applyNumberFormat="1" applyFont="1" applyFill="1" applyBorder="1" applyAlignment="1" applyProtection="1">
      <alignment horizontal="center" vertical="center"/>
      <protection locked="0"/>
    </xf>
    <xf numFmtId="182" fontId="11" fillId="0" borderId="1" xfId="158" applyNumberFormat="1" applyFont="1" applyFill="1" applyBorder="1" applyAlignment="1" applyProtection="1">
      <alignment horizontal="center" vertical="center"/>
      <protection locked="0"/>
    </xf>
    <xf numFmtId="0" fontId="9" fillId="0" borderId="1" xfId="158" applyFont="1" applyFill="1" applyBorder="1" applyAlignment="1" applyProtection="1">
      <alignment horizontal="left" vertical="center"/>
      <protection locked="0"/>
    </xf>
    <xf numFmtId="0" fontId="14" fillId="2" borderId="0" xfId="158" applyFont="1" applyFill="1" applyBorder="1" applyAlignment="1" applyProtection="1">
      <alignment vertical="center"/>
      <protection locked="0"/>
    </xf>
    <xf numFmtId="0" fontId="14" fillId="2" borderId="0" xfId="158" applyFont="1" applyFill="1" applyAlignment="1" applyProtection="1">
      <alignment horizontal="center" vertical="center"/>
      <protection locked="0"/>
    </xf>
    <xf numFmtId="0" fontId="15" fillId="2" borderId="3" xfId="158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vertical="top"/>
      <protection locked="0"/>
    </xf>
    <xf numFmtId="197" fontId="17" fillId="0" borderId="0" xfId="0" applyNumberFormat="1" applyFont="1" applyFill="1" applyAlignment="1" applyProtection="1">
      <alignment vertical="center"/>
      <protection locked="0"/>
    </xf>
    <xf numFmtId="182" fontId="18" fillId="0" borderId="0" xfId="0" applyNumberFormat="1" applyFont="1" applyFill="1" applyAlignment="1" applyProtection="1">
      <alignment vertical="center"/>
      <protection locked="0"/>
    </xf>
    <xf numFmtId="182" fontId="17" fillId="0" borderId="0" xfId="0" applyNumberFormat="1" applyFont="1" applyFill="1" applyAlignment="1" applyProtection="1">
      <alignment vertical="center"/>
      <protection locked="0"/>
    </xf>
    <xf numFmtId="182" fontId="18" fillId="0" borderId="0" xfId="0" applyNumberFormat="1" applyFont="1" applyFill="1" applyAlignment="1" applyProtection="1">
      <alignment vertical="top"/>
      <protection locked="0"/>
    </xf>
    <xf numFmtId="0" fontId="19" fillId="0" borderId="0" xfId="0" applyFont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18" fillId="0" borderId="0" xfId="0" applyFont="1" applyFill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 wrapText="1"/>
    </xf>
    <xf numFmtId="182" fontId="24" fillId="0" borderId="1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left" vertical="center" wrapText="1"/>
    </xf>
    <xf numFmtId="182" fontId="18" fillId="4" borderId="8" xfId="0" applyNumberFormat="1" applyFont="1" applyFill="1" applyBorder="1" applyAlignment="1" applyProtection="1">
      <alignment horizontal="right" vertical="center" wrapText="1"/>
    </xf>
    <xf numFmtId="182" fontId="25" fillId="4" borderId="8" xfId="0" applyNumberFormat="1" applyFont="1" applyFill="1" applyBorder="1" applyAlignment="1" applyProtection="1">
      <alignment horizontal="right" vertical="center" wrapText="1"/>
    </xf>
    <xf numFmtId="182" fontId="17" fillId="4" borderId="8" xfId="0" applyNumberFormat="1" applyFont="1" applyFill="1" applyBorder="1" applyAlignment="1" applyProtection="1">
      <alignment horizontal="right"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182" fontId="10" fillId="0" borderId="8" xfId="0" applyNumberFormat="1" applyFont="1" applyFill="1" applyBorder="1" applyAlignment="1" applyProtection="1">
      <alignment horizontal="right" vertical="center" wrapText="1"/>
    </xf>
    <xf numFmtId="182" fontId="26" fillId="0" borderId="8" xfId="0" applyNumberFormat="1" applyFont="1" applyFill="1" applyBorder="1" applyAlignment="1" applyProtection="1">
      <alignment horizontal="right" vertical="center" wrapText="1"/>
    </xf>
    <xf numFmtId="182" fontId="10" fillId="4" borderId="8" xfId="0" applyNumberFormat="1" applyFont="1" applyFill="1" applyBorder="1" applyAlignment="1" applyProtection="1">
      <alignment horizontal="right" vertical="center" wrapText="1"/>
    </xf>
    <xf numFmtId="182" fontId="10" fillId="0" borderId="9" xfId="0" applyNumberFormat="1" applyFont="1" applyFill="1" applyBorder="1" applyAlignment="1" applyProtection="1">
      <alignment horizontal="right" vertical="center" wrapText="1"/>
    </xf>
    <xf numFmtId="182" fontId="27" fillId="0" borderId="1" xfId="0" applyNumberFormat="1" applyFont="1" applyFill="1" applyBorder="1" applyAlignment="1" applyProtection="1">
      <alignment vertical="top"/>
      <protection locked="0"/>
    </xf>
    <xf numFmtId="182" fontId="25" fillId="0" borderId="8" xfId="0" applyNumberFormat="1" applyFont="1" applyFill="1" applyBorder="1" applyAlignment="1" applyProtection="1">
      <alignment horizontal="right" vertical="center" wrapText="1"/>
    </xf>
    <xf numFmtId="182" fontId="18" fillId="0" borderId="8" xfId="0" applyNumberFormat="1" applyFont="1" applyFill="1" applyBorder="1" applyAlignment="1" applyProtection="1">
      <alignment horizontal="right" vertical="center" wrapText="1"/>
    </xf>
    <xf numFmtId="182" fontId="26" fillId="4" borderId="8" xfId="0" applyNumberFormat="1" applyFont="1" applyFill="1" applyBorder="1" applyAlignment="1" applyProtection="1">
      <alignment horizontal="right" vertical="center" wrapText="1"/>
    </xf>
    <xf numFmtId="182" fontId="1" fillId="0" borderId="1" xfId="0" applyNumberFormat="1" applyFont="1" applyFill="1" applyBorder="1" applyAlignment="1" applyProtection="1">
      <alignment vertical="top"/>
      <protection locked="0"/>
    </xf>
    <xf numFmtId="182" fontId="18" fillId="0" borderId="1" xfId="0" applyNumberFormat="1" applyFont="1" applyFill="1" applyBorder="1" applyAlignment="1" applyProtection="1">
      <alignment horizontal="right" vertical="center" wrapText="1"/>
    </xf>
    <xf numFmtId="182" fontId="18" fillId="0" borderId="9" xfId="0" applyNumberFormat="1" applyFont="1" applyFill="1" applyBorder="1" applyAlignment="1" applyProtection="1">
      <alignment horizontal="right" vertical="center" wrapText="1"/>
    </xf>
    <xf numFmtId="182" fontId="25" fillId="4" borderId="9" xfId="0" applyNumberFormat="1" applyFont="1" applyFill="1" applyBorder="1" applyAlignment="1" applyProtection="1">
      <alignment horizontal="right" vertical="center" wrapText="1"/>
    </xf>
    <xf numFmtId="182" fontId="18" fillId="0" borderId="10" xfId="0" applyNumberFormat="1" applyFont="1" applyFill="1" applyBorder="1" applyAlignment="1" applyProtection="1">
      <alignment horizontal="right" vertical="center" wrapText="1"/>
    </xf>
    <xf numFmtId="182" fontId="26" fillId="0" borderId="9" xfId="0" applyNumberFormat="1" applyFont="1" applyFill="1" applyBorder="1" applyAlignment="1" applyProtection="1">
      <alignment horizontal="right" vertical="center" wrapText="1"/>
    </xf>
    <xf numFmtId="182" fontId="18" fillId="4" borderId="9" xfId="0" applyNumberFormat="1" applyFont="1" applyFill="1" applyBorder="1" applyAlignment="1" applyProtection="1">
      <alignment horizontal="right" vertical="center" wrapText="1"/>
    </xf>
    <xf numFmtId="182" fontId="11" fillId="0" borderId="1" xfId="0" applyNumberFormat="1" applyFont="1" applyFill="1" applyBorder="1" applyAlignment="1" applyProtection="1">
      <alignment horizontal="right" vertical="center" wrapText="1"/>
    </xf>
    <xf numFmtId="182" fontId="10" fillId="0" borderId="1" xfId="0" applyNumberFormat="1" applyFont="1" applyFill="1" applyBorder="1" applyAlignment="1" applyProtection="1">
      <alignment horizontal="right" vertical="center" wrapText="1"/>
    </xf>
    <xf numFmtId="182" fontId="18" fillId="4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182" fontId="28" fillId="0" borderId="8" xfId="0" applyNumberFormat="1" applyFont="1" applyFill="1" applyBorder="1" applyAlignment="1" applyProtection="1">
      <alignment horizontal="right" vertical="center" wrapText="1"/>
    </xf>
    <xf numFmtId="182" fontId="10" fillId="4" borderId="9" xfId="0" applyNumberFormat="1" applyFont="1" applyFill="1" applyBorder="1" applyAlignment="1" applyProtection="1">
      <alignment horizontal="right" vertical="center" wrapText="1"/>
    </xf>
    <xf numFmtId="182" fontId="29" fillId="0" borderId="1" xfId="0" applyNumberFormat="1" applyFont="1" applyFill="1" applyBorder="1" applyAlignment="1" applyProtection="1">
      <alignment horizontal="right" vertical="center" wrapText="1"/>
    </xf>
    <xf numFmtId="182" fontId="30" fillId="0" borderId="8" xfId="0" applyNumberFormat="1" applyFont="1" applyFill="1" applyBorder="1" applyAlignment="1" applyProtection="1">
      <alignment horizontal="right" vertical="center" wrapText="1"/>
    </xf>
    <xf numFmtId="182" fontId="11" fillId="0" borderId="8" xfId="0" applyNumberFormat="1" applyFont="1" applyFill="1" applyBorder="1" applyAlignment="1" applyProtection="1">
      <alignment horizontal="right" vertical="center" wrapText="1"/>
    </xf>
    <xf numFmtId="0" fontId="10" fillId="2" borderId="1" xfId="0" applyFont="1" applyFill="1" applyBorder="1" applyAlignment="1" applyProtection="1">
      <alignment horizontal="left" vertical="center"/>
    </xf>
    <xf numFmtId="182" fontId="10" fillId="4" borderId="8" xfId="0" applyNumberFormat="1" applyFont="1" applyFill="1" applyBorder="1" applyAlignment="1" applyProtection="1">
      <alignment horizontal="right" vertical="center"/>
    </xf>
    <xf numFmtId="182" fontId="26" fillId="4" borderId="8" xfId="0" applyNumberFormat="1" applyFont="1" applyFill="1" applyBorder="1" applyAlignment="1" applyProtection="1">
      <alignment horizontal="right" vertical="center"/>
    </xf>
    <xf numFmtId="182" fontId="10" fillId="0" borderId="8" xfId="0" applyNumberFormat="1" applyFont="1" applyFill="1" applyBorder="1" applyAlignment="1" applyProtection="1">
      <alignment horizontal="right" vertical="center"/>
    </xf>
    <xf numFmtId="182" fontId="26" fillId="0" borderId="8" xfId="0" applyNumberFormat="1" applyFont="1" applyFill="1" applyBorder="1" applyAlignment="1" applyProtection="1">
      <alignment horizontal="right" vertical="center"/>
    </xf>
    <xf numFmtId="0" fontId="17" fillId="2" borderId="1" xfId="0" applyFont="1" applyFill="1" applyBorder="1" applyAlignment="1" applyProtection="1">
      <alignment horizontal="left" vertical="center"/>
    </xf>
    <xf numFmtId="182" fontId="18" fillId="4" borderId="8" xfId="0" applyNumberFormat="1" applyFont="1" applyFill="1" applyBorder="1" applyAlignment="1" applyProtection="1">
      <alignment horizontal="right" vertical="center"/>
    </xf>
    <xf numFmtId="182" fontId="25" fillId="4" borderId="8" xfId="0" applyNumberFormat="1" applyFont="1" applyFill="1" applyBorder="1" applyAlignment="1" applyProtection="1">
      <alignment horizontal="right" vertical="center"/>
    </xf>
    <xf numFmtId="182" fontId="10" fillId="0" borderId="9" xfId="0" applyNumberFormat="1" applyFont="1" applyFill="1" applyBorder="1" applyAlignment="1" applyProtection="1">
      <alignment horizontal="right" vertical="center"/>
    </xf>
    <xf numFmtId="182" fontId="18" fillId="0" borderId="1" xfId="0" applyNumberFormat="1" applyFont="1" applyFill="1" applyBorder="1" applyAlignment="1" applyProtection="1">
      <alignment horizontal="right" vertical="center"/>
    </xf>
    <xf numFmtId="182" fontId="30" fillId="0" borderId="8" xfId="0" applyNumberFormat="1" applyFont="1" applyFill="1" applyBorder="1" applyAlignment="1" applyProtection="1">
      <alignment horizontal="right" vertical="center"/>
    </xf>
    <xf numFmtId="182" fontId="18" fillId="0" borderId="8" xfId="0" applyNumberFormat="1" applyFont="1" applyFill="1" applyBorder="1" applyAlignment="1" applyProtection="1">
      <alignment horizontal="right" vertical="center"/>
    </xf>
    <xf numFmtId="182" fontId="25" fillId="0" borderId="8" xfId="0" applyNumberFormat="1" applyFont="1" applyFill="1" applyBorder="1" applyAlignment="1" applyProtection="1">
      <alignment horizontal="right" vertical="center"/>
    </xf>
    <xf numFmtId="182" fontId="29" fillId="0" borderId="8" xfId="0" applyNumberFormat="1" applyFont="1" applyFill="1" applyBorder="1" applyAlignment="1" applyProtection="1">
      <alignment horizontal="right" vertical="center"/>
    </xf>
    <xf numFmtId="182" fontId="11" fillId="0" borderId="8" xfId="0" applyNumberFormat="1" applyFont="1" applyFill="1" applyBorder="1" applyAlignment="1" applyProtection="1">
      <alignment horizontal="right" vertical="center"/>
    </xf>
    <xf numFmtId="182" fontId="31" fillId="4" borderId="8" xfId="0" applyNumberFormat="1" applyFont="1" applyFill="1" applyBorder="1" applyAlignment="1" applyProtection="1">
      <alignment horizontal="right" vertical="center"/>
    </xf>
    <xf numFmtId="0" fontId="32" fillId="2" borderId="1" xfId="0" applyFont="1" applyFill="1" applyBorder="1" applyAlignment="1" applyProtection="1">
      <alignment horizontal="left" vertical="center"/>
    </xf>
    <xf numFmtId="0" fontId="33" fillId="0" borderId="0" xfId="0" applyFont="1">
      <alignment vertical="center"/>
    </xf>
    <xf numFmtId="0" fontId="20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center"/>
    </xf>
    <xf numFmtId="176" fontId="3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10" applyNumberFormat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36" fillId="0" borderId="0" xfId="0" applyFont="1">
      <alignment vertical="center"/>
    </xf>
    <xf numFmtId="0" fontId="5" fillId="0" borderId="0" xfId="0" applyFont="1">
      <alignment vertical="center"/>
    </xf>
    <xf numFmtId="0" fontId="3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>
      <alignment vertical="center"/>
    </xf>
    <xf numFmtId="176" fontId="37" fillId="0" borderId="1" xfId="0" applyNumberFormat="1" applyFont="1" applyBorder="1" applyAlignment="1">
      <alignment horizontal="center" vertical="center"/>
    </xf>
    <xf numFmtId="176" fontId="38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39" fillId="0" borderId="0" xfId="0" applyFont="1">
      <alignment vertical="center"/>
    </xf>
    <xf numFmtId="0" fontId="5" fillId="0" borderId="11" xfId="0" applyFont="1" applyBorder="1" applyAlignment="1">
      <alignment horizontal="right" vertical="center"/>
    </xf>
    <xf numFmtId="0" fontId="28" fillId="0" borderId="0" xfId="0" applyFont="1" applyFill="1" applyBorder="1" applyAlignment="1" applyProtection="1">
      <alignment horizontal="left" wrapText="1"/>
    </xf>
    <xf numFmtId="0" fontId="28" fillId="0" borderId="0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40" fillId="0" borderId="0" xfId="0" applyFont="1" applyFill="1" applyBorder="1" applyAlignment="1" applyProtection="1">
      <alignment horizontal="left"/>
    </xf>
    <xf numFmtId="191" fontId="11" fillId="0" borderId="0" xfId="0" applyNumberFormat="1" applyFont="1" applyFill="1" applyBorder="1" applyAlignment="1" applyProtection="1">
      <alignment horizontal="left"/>
    </xf>
    <xf numFmtId="191" fontId="40" fillId="0" borderId="0" xfId="0" applyNumberFormat="1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horizontal="center" wrapText="1"/>
    </xf>
    <xf numFmtId="0" fontId="41" fillId="0" borderId="0" xfId="0" applyFont="1" applyFill="1" applyBorder="1" applyAlignment="1" applyProtection="1">
      <alignment horizontal="center" wrapText="1"/>
    </xf>
    <xf numFmtId="0" fontId="42" fillId="0" borderId="1" xfId="0" applyFont="1" applyFill="1" applyBorder="1" applyAlignment="1" applyProtection="1">
      <alignment horizontal="center" wrapText="1"/>
    </xf>
    <xf numFmtId="0" fontId="40" fillId="0" borderId="1" xfId="0" applyFont="1" applyFill="1" applyBorder="1" applyAlignment="1" applyProtection="1">
      <alignment horizontal="center" wrapText="1"/>
    </xf>
    <xf numFmtId="0" fontId="43" fillId="0" borderId="1" xfId="83" applyFont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center" wrapText="1"/>
    </xf>
    <xf numFmtId="0" fontId="43" fillId="0" borderId="1" xfId="83" applyFont="1" applyBorder="1" applyAlignment="1" applyProtection="1">
      <alignment vertical="center" wrapText="1"/>
      <protection locked="0"/>
    </xf>
    <xf numFmtId="0" fontId="11" fillId="0" borderId="1" xfId="83" applyFont="1" applyBorder="1" applyAlignment="1" applyProtection="1">
      <alignment vertical="center" wrapText="1"/>
      <protection locked="0"/>
    </xf>
    <xf numFmtId="0" fontId="40" fillId="0" borderId="1" xfId="0" applyFont="1" applyFill="1" applyBorder="1" applyAlignment="1" applyProtection="1">
      <alignment horizontal="left" wrapText="1"/>
    </xf>
    <xf numFmtId="0" fontId="10" fillId="0" borderId="1" xfId="83" applyFont="1" applyBorder="1" applyAlignment="1" applyProtection="1">
      <alignment vertical="center" wrapText="1"/>
      <protection locked="0"/>
    </xf>
    <xf numFmtId="0" fontId="40" fillId="0" borderId="1" xfId="83" applyFont="1" applyBorder="1" applyAlignment="1" applyProtection="1">
      <alignment horizontal="left" vertical="center" wrapText="1"/>
      <protection locked="0"/>
    </xf>
    <xf numFmtId="0" fontId="40" fillId="0" borderId="1" xfId="83" applyFont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horizontal="left" wrapText="1"/>
    </xf>
    <xf numFmtId="0" fontId="42" fillId="0" borderId="1" xfId="0" applyFont="1" applyFill="1" applyBorder="1" applyAlignment="1" applyProtection="1">
      <alignment horizontal="right" wrapText="1"/>
    </xf>
    <xf numFmtId="0" fontId="42" fillId="0" borderId="1" xfId="0" applyFont="1" applyFill="1" applyBorder="1" applyAlignment="1" applyProtection="1">
      <alignment wrapText="1"/>
    </xf>
    <xf numFmtId="0" fontId="42" fillId="0" borderId="1" xfId="0" applyFont="1" applyFill="1" applyBorder="1" applyAlignment="1" applyProtection="1">
      <alignment horizontal="left" wrapText="1"/>
    </xf>
    <xf numFmtId="0" fontId="28" fillId="0" borderId="1" xfId="0" applyFont="1" applyFill="1" applyBorder="1" applyAlignment="1" applyProtection="1">
      <alignment wrapText="1"/>
    </xf>
    <xf numFmtId="0" fontId="39" fillId="0" borderId="0" xfId="0" applyFont="1" applyFill="1" applyBorder="1" applyAlignment="1" applyProtection="1">
      <alignment horizontal="left" wrapText="1"/>
    </xf>
    <xf numFmtId="0" fontId="0" fillId="0" borderId="0" xfId="0" applyFont="1" applyFill="1" applyBorder="1" applyAlignment="1" applyProtection="1">
      <alignment horizontal="left" wrapText="1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justify" vertical="center"/>
    </xf>
    <xf numFmtId="0" fontId="4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8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57" fontId="50" fillId="0" borderId="0" xfId="0" applyNumberFormat="1" applyFont="1" applyAlignment="1">
      <alignment horizontal="center" vertical="center"/>
    </xf>
  </cellXfs>
  <cellStyles count="20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args.style" xfId="5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日期" xfId="12"/>
    <cellStyle name="差_2013年市本级预算（汇总调整公式1）12.20" xfId="13"/>
    <cellStyle name="Accent2 - 60%" xfId="14"/>
    <cellStyle name="60% - 强调文字颜色 3" xfId="15" builtinId="40"/>
    <cellStyle name="百分比" xfId="16" builtinId="5"/>
    <cellStyle name="已访问的超链接" xfId="17" builtinId="9"/>
    <cellStyle name="_ET_STYLE_NoName_00__Book1" xfId="18"/>
    <cellStyle name="注释" xfId="19" builtinId="10"/>
    <cellStyle name="常规 6" xfId="20"/>
    <cellStyle name="_ET_STYLE_NoName_00__Sheet3" xfId="21"/>
    <cellStyle name="60% - 强调文字颜色 2" xfId="22" builtinId="36"/>
    <cellStyle name="标题 4" xfId="23" builtinId="19"/>
    <cellStyle name="警告文本" xfId="24" builtinId="11"/>
    <cellStyle name="标题" xfId="25" builtinId="15"/>
    <cellStyle name="常规 5 2" xfId="26"/>
    <cellStyle name="_ET_STYLE_NoName_00_" xfId="27"/>
    <cellStyle name="常规 3 2 2" xfId="28"/>
    <cellStyle name="_Book1_1" xfId="29"/>
    <cellStyle name="解释性文本" xfId="30" builtinId="53"/>
    <cellStyle name="6mal" xfId="31"/>
    <cellStyle name="标题 1" xfId="32" builtinId="16"/>
    <cellStyle name="标题 2" xfId="33" builtinId="17"/>
    <cellStyle name="常规 5 2 2" xfId="34"/>
    <cellStyle name="_20100326高清市院遂宁检察院1080P配置清单26日改" xfId="35"/>
    <cellStyle name="60% - 强调文字颜色 1" xfId="36" builtinId="32"/>
    <cellStyle name="标题 3" xfId="37" builtinId="18"/>
    <cellStyle name="60% - 强调文字颜色 4" xfId="38" builtinId="44"/>
    <cellStyle name="输出" xfId="39" builtinId="21"/>
    <cellStyle name="计算" xfId="40" builtinId="22"/>
    <cellStyle name="检查单元格" xfId="41" builtinId="23"/>
    <cellStyle name="20% - 强调文字颜色 6" xfId="42" builtinId="50"/>
    <cellStyle name="强调文字颜色 2" xfId="43" builtinId="33"/>
    <cellStyle name="链接单元格" xfId="44" builtinId="24"/>
    <cellStyle name="汇总" xfId="45" builtinId="25"/>
    <cellStyle name="好" xfId="46" builtinId="26"/>
    <cellStyle name="适中" xfId="47" builtinId="28"/>
    <cellStyle name="20% - 强调文字颜色 5" xfId="48" builtinId="46"/>
    <cellStyle name="常规 8 2" xfId="49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PSChar" xfId="56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_弱电系统设备配置报价清单" xfId="64"/>
    <cellStyle name="40% - 强调文字颜色 6" xfId="65" builtinId="51"/>
    <cellStyle name="60% - 强调文字颜色 6" xfId="66" builtinId="52"/>
    <cellStyle name="_Book1" xfId="67"/>
    <cellStyle name="_Book1_2" xfId="68"/>
    <cellStyle name="Accent2 - 20%" xfId="69"/>
    <cellStyle name="_ET_STYLE_NoName_00__Book1_1" xfId="70"/>
    <cellStyle name="Accent1 - 20%" xfId="71"/>
    <cellStyle name="0,0_x000d_&#10;NA_x000d_&#10;" xfId="72"/>
    <cellStyle name="Accent1" xfId="73"/>
    <cellStyle name="Accent1 - 40%" xfId="74"/>
    <cellStyle name="Accent1 - 60%" xfId="75"/>
    <cellStyle name="Accent2" xfId="76"/>
    <cellStyle name="Accent3" xfId="77"/>
    <cellStyle name="Accent3 - 20%" xfId="78"/>
    <cellStyle name="Milliers_!!!GO" xfId="79"/>
    <cellStyle name="Accent3 - 40%" xfId="80"/>
    <cellStyle name="Mon閠aire [0]_!!!GO" xfId="81"/>
    <cellStyle name="Accent3 - 60%" xfId="82"/>
    <cellStyle name="常规 9 5" xfId="83"/>
    <cellStyle name="Accent4" xfId="84"/>
    <cellStyle name="Accent4 - 20%" xfId="85"/>
    <cellStyle name="Accent4 - 40%" xfId="86"/>
    <cellStyle name="Accent4 - 60%" xfId="87"/>
    <cellStyle name="捠壿 [0.00]_Region Orders (2)" xfId="88"/>
    <cellStyle name="Accent5" xfId="89"/>
    <cellStyle name="差_2012年市本级预算（2012.1.13人代会通过后）" xfId="90"/>
    <cellStyle name="Accent5 - 20%" xfId="91"/>
    <cellStyle name="Accent5 - 40%" xfId="92"/>
    <cellStyle name="Accent5 - 60%" xfId="93"/>
    <cellStyle name="常规 12" xfId="94"/>
    <cellStyle name="Accent6" xfId="95"/>
    <cellStyle name="Accent6 - 20%" xfId="96"/>
    <cellStyle name="Accent6 - 40%" xfId="97"/>
    <cellStyle name="常规 3 3" xfId="98"/>
    <cellStyle name="Accent6 - 60%" xfId="99"/>
    <cellStyle name="Comma [0]_!!!GO" xfId="100"/>
    <cellStyle name="comma zerodec" xfId="101"/>
    <cellStyle name="Comma_!!!GO" xfId="102"/>
    <cellStyle name="Currency [0]_!!!GO" xfId="103"/>
    <cellStyle name="Currency_!!!GO" xfId="104"/>
    <cellStyle name="分级显示列_1_Book1" xfId="105"/>
    <cellStyle name="样式 1" xfId="106"/>
    <cellStyle name="Currency1" xfId="107"/>
    <cellStyle name="常规 13" xfId="108"/>
    <cellStyle name="Date" xfId="109"/>
    <cellStyle name="Dollar (zero dec)" xfId="110"/>
    <cellStyle name="Grey" xfId="111"/>
    <cellStyle name="Header1" xfId="112"/>
    <cellStyle name="Header2" xfId="113"/>
    <cellStyle name="Input [yellow]" xfId="114"/>
    <cellStyle name="千位分隔 2 4" xfId="115"/>
    <cellStyle name="Input Cells" xfId="116"/>
    <cellStyle name="Linked Cells" xfId="117"/>
    <cellStyle name="Millares [0]_96 Risk" xfId="118"/>
    <cellStyle name="Millares_96 Risk" xfId="119"/>
    <cellStyle name="Milliers [0]_!!!GO" xfId="120"/>
    <cellStyle name="Moneda [0]_96 Risk" xfId="121"/>
    <cellStyle name="Moneda_96 Risk" xfId="122"/>
    <cellStyle name="Mon閠aire_!!!GO" xfId="123"/>
    <cellStyle name="常规 3" xfId="124"/>
    <cellStyle name="New Times Roman" xfId="125"/>
    <cellStyle name="no dec" xfId="126"/>
    <cellStyle name="Normal - Style1" xfId="127"/>
    <cellStyle name="Normal_!!!GO" xfId="128"/>
    <cellStyle name="per.style" xfId="129"/>
    <cellStyle name="PSInt" xfId="130"/>
    <cellStyle name="常规 2 4" xfId="131"/>
    <cellStyle name="Percent [2]" xfId="132"/>
    <cellStyle name="Percent_!!!GO" xfId="133"/>
    <cellStyle name="Pourcentage_pldt" xfId="134"/>
    <cellStyle name="PSDate" xfId="135"/>
    <cellStyle name="PSDec" xfId="136"/>
    <cellStyle name="PSHeading" xfId="137"/>
    <cellStyle name="PSSpacer" xfId="138"/>
    <cellStyle name="sstot" xfId="139"/>
    <cellStyle name="Standard_AREAS" xfId="140"/>
    <cellStyle name="t" xfId="141"/>
    <cellStyle name="t_HVAC Equipment (3)" xfId="142"/>
    <cellStyle name="百分比 2" xfId="143"/>
    <cellStyle name="百分比 3" xfId="144"/>
    <cellStyle name="百分比 3 2" xfId="145"/>
    <cellStyle name="捠壿_Region Orders (2)" xfId="146"/>
    <cellStyle name="编号" xfId="147"/>
    <cellStyle name="标题1" xfId="148"/>
    <cellStyle name="表标题" xfId="149"/>
    <cellStyle name="部门" xfId="150"/>
    <cellStyle name="常规 2 2" xfId="151"/>
    <cellStyle name="强调 3" xfId="152"/>
    <cellStyle name="差_2011年市本级预算（1月17日人代会通过）" xfId="153"/>
    <cellStyle name="差_Book1" xfId="154"/>
    <cellStyle name="差_Book1_1" xfId="155"/>
    <cellStyle name="差_临沧市本级2012年项目支出表" xfId="156"/>
    <cellStyle name="常规 10" xfId="157"/>
    <cellStyle name="常规 11" xfId="158"/>
    <cellStyle name="常规 2" xfId="159"/>
    <cellStyle name="常规 2 3" xfId="160"/>
    <cellStyle name="常规 2 3 2" xfId="161"/>
    <cellStyle name="昗弨_Pacific Region P&amp;L" xfId="162"/>
    <cellStyle name="常规 3 2" xfId="163"/>
    <cellStyle name="常规 4" xfId="164"/>
    <cellStyle name="常规 5" xfId="165"/>
    <cellStyle name="常规 7" xfId="166"/>
    <cellStyle name="常规 8" xfId="167"/>
    <cellStyle name="常规 9" xfId="168"/>
    <cellStyle name="常规_预算 2" xfId="169"/>
    <cellStyle name="常规_预算_2019年调整表格（资环口）" xfId="170"/>
    <cellStyle name="分级显示行_1_Book1" xfId="171"/>
    <cellStyle name="好_2011年市本级预算（1月17日人代会通过）" xfId="172"/>
    <cellStyle name="好_2012年市本级预算（2012.1.13人代会通过后）" xfId="173"/>
    <cellStyle name="好_2013年市本级预算（汇总调整公式1）12.20" xfId="174"/>
    <cellStyle name="好_Book1" xfId="175"/>
    <cellStyle name="好_Book1_1" xfId="176"/>
    <cellStyle name="千位分隔 2" xfId="177"/>
    <cellStyle name="好_临沧市本级2012年项目支出表" xfId="178"/>
    <cellStyle name="借出原因" xfId="179"/>
    <cellStyle name="普通_laroux" xfId="180"/>
    <cellStyle name="千分位[0]_laroux" xfId="181"/>
    <cellStyle name="千分位_laroux" xfId="182"/>
    <cellStyle name="千位[0]_ 方正PC" xfId="183"/>
    <cellStyle name="千位_ 方正PC" xfId="184"/>
    <cellStyle name="千位分隔 2 2" xfId="185"/>
    <cellStyle name="千位分隔 2 3" xfId="186"/>
    <cellStyle name="千位分隔 3" xfId="187"/>
    <cellStyle name="千位分隔 4" xfId="188"/>
    <cellStyle name="千位分隔 4 2" xfId="189"/>
    <cellStyle name="千位分隔 4 2 2" xfId="190"/>
    <cellStyle name="千位分隔 5" xfId="191"/>
    <cellStyle name="千位分隔 6" xfId="192"/>
    <cellStyle name="强调 1" xfId="193"/>
    <cellStyle name="强调 2" xfId="194"/>
    <cellStyle name="商品名称" xfId="195"/>
    <cellStyle name="数量" xfId="196"/>
    <cellStyle name="寘嬫愗傝 [0.00]_Region Orders (2)" xfId="197"/>
    <cellStyle name="寘嬫愗傝_Region Orders (2)" xfId="198"/>
    <cellStyle name="常规_2007年云南省向人大报送政府收支预算表格式编制过程表 2" xfId="199"/>
    <cellStyle name="常规_2007年云南省向人大报送政府收支预算表格式编制过程表" xfId="200"/>
  </cellStyles>
  <dxfs count="1">
    <dxf>
      <font>
        <b val="1"/>
        <i val="0"/>
      </font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3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ewn\Desktop\2018&#39044;&#31639;&#35843;&#25972;\2018&#24180;&#35843;&#25972;&#34920;&#26684;&#65288;&#26684;&#24335;&#65289;%20-%20&#31185;&#234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2&#65306;2019&#24180;&#39044;&#31639;&#35843;&#25972;&#25903;&#20986;&#27979;&#31639;&#34920;&#65288;&#23616;&#20869;&#32929;&#23460;&#22635;&#25253;&#65289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31639;&#35843;&#25972;&#26448;&#26009;\&#39044;&#31639;&#33609;&#26696;\&#26700;&#38754;\2018&#24180;&#20020;&#27815;&#24066;&#21450;&#24066;&#26412;&#32423;&#22320;&#26041;&#36130;&#25919;&#25910;&#25903;&#25191;&#34892;&#24773;&#20917;&#21450;2019&#24180;&#39044;&#31639;&#33609;&#26696;&#65288;0128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"/>
      <sheetName val="调整表"/>
      <sheetName val="调整表（10.24）"/>
      <sheetName val="调整表（10.31）"/>
      <sheetName val="表一"/>
      <sheetName val="表一（续）"/>
      <sheetName val="表二 "/>
      <sheetName val="综合调整表二"/>
      <sheetName val="调整表二"/>
      <sheetName val="表二 (续)"/>
      <sheetName val="表三"/>
      <sheetName val="表三1"/>
      <sheetName val="表四"/>
      <sheetName val="综合调整表四"/>
      <sheetName val="调整表四"/>
      <sheetName val="表四（续）"/>
      <sheetName val="综合调整表四（续）"/>
      <sheetName val="调整表四（续）"/>
      <sheetName val="表五"/>
      <sheetName val="专款待分"/>
      <sheetName val="省级在途"/>
      <sheetName val="表五（续）"/>
      <sheetName val="额度结余"/>
      <sheetName val="表四分科目"/>
      <sheetName val="全年基本支出汇总"/>
      <sheetName val="汇总变动表"/>
      <sheetName val="基本支出变动"/>
      <sheetName val="项目支出变动"/>
      <sheetName val="项目变动"/>
      <sheetName val="项目变动 (调整)"/>
      <sheetName val="科目对照"/>
      <sheetName val="科目对照表2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4">
          <cell r="A4" t="str">
            <v>科目编码</v>
          </cell>
          <cell r="B4" t="str">
            <v>科目名称</v>
          </cell>
        </row>
        <row r="5">
          <cell r="B5" t="str">
            <v>一般公共预算支出合计</v>
          </cell>
        </row>
        <row r="6">
          <cell r="A6">
            <v>201</v>
          </cell>
          <cell r="B6" t="str">
            <v>  一般公共服务支出</v>
          </cell>
        </row>
        <row r="7">
          <cell r="A7">
            <v>20101</v>
          </cell>
          <cell r="B7" t="str">
            <v>    人大事务</v>
          </cell>
        </row>
        <row r="8">
          <cell r="A8">
            <v>2010101</v>
          </cell>
          <cell r="B8" t="str">
            <v>      行政运行</v>
          </cell>
        </row>
        <row r="9">
          <cell r="A9">
            <v>2010102</v>
          </cell>
          <cell r="B9" t="str">
            <v>      一般行政管理事务</v>
          </cell>
        </row>
        <row r="10">
          <cell r="A10">
            <v>2010103</v>
          </cell>
          <cell r="B10" t="str">
            <v>      机关服务</v>
          </cell>
        </row>
        <row r="11">
          <cell r="A11">
            <v>2010104</v>
          </cell>
          <cell r="B11" t="str">
            <v>      人大会议</v>
          </cell>
        </row>
        <row r="12">
          <cell r="A12">
            <v>2010105</v>
          </cell>
          <cell r="B12" t="str">
            <v>      人大立法</v>
          </cell>
        </row>
        <row r="13">
          <cell r="A13">
            <v>2010106</v>
          </cell>
          <cell r="B13" t="str">
            <v>      人大监督</v>
          </cell>
        </row>
        <row r="14">
          <cell r="A14">
            <v>2010107</v>
          </cell>
          <cell r="B14" t="str">
            <v>      人大代表履职能力提升</v>
          </cell>
        </row>
        <row r="15">
          <cell r="A15">
            <v>2010108</v>
          </cell>
          <cell r="B15" t="str">
            <v>      代表工作</v>
          </cell>
        </row>
        <row r="16">
          <cell r="A16">
            <v>2010109</v>
          </cell>
          <cell r="B16" t="str">
            <v>      人大信访工作</v>
          </cell>
        </row>
        <row r="17">
          <cell r="A17">
            <v>2010150</v>
          </cell>
          <cell r="B17" t="str">
            <v>      事业运行</v>
          </cell>
        </row>
        <row r="18">
          <cell r="A18">
            <v>2010199</v>
          </cell>
          <cell r="B18" t="str">
            <v>      其他人大事务支出</v>
          </cell>
        </row>
        <row r="19">
          <cell r="A19">
            <v>20102</v>
          </cell>
          <cell r="B19" t="str">
            <v>    政协事务</v>
          </cell>
        </row>
        <row r="20">
          <cell r="A20">
            <v>2010201</v>
          </cell>
          <cell r="B20" t="str">
            <v>      行政运行</v>
          </cell>
        </row>
        <row r="21">
          <cell r="A21">
            <v>2010202</v>
          </cell>
          <cell r="B21" t="str">
            <v>      一般行政管理事务</v>
          </cell>
        </row>
        <row r="22">
          <cell r="A22">
            <v>2010203</v>
          </cell>
          <cell r="B22" t="str">
            <v>      机关服务</v>
          </cell>
        </row>
        <row r="23">
          <cell r="A23">
            <v>2010204</v>
          </cell>
          <cell r="B23" t="str">
            <v>      政协会议</v>
          </cell>
        </row>
        <row r="24">
          <cell r="A24">
            <v>2010205</v>
          </cell>
          <cell r="B24" t="str">
            <v>      委员视察</v>
          </cell>
        </row>
        <row r="25">
          <cell r="A25">
            <v>2010206</v>
          </cell>
          <cell r="B25" t="str">
            <v>      参政议政</v>
          </cell>
        </row>
        <row r="26">
          <cell r="A26">
            <v>2010250</v>
          </cell>
          <cell r="B26" t="str">
            <v>      事业运行</v>
          </cell>
        </row>
        <row r="27">
          <cell r="A27">
            <v>2010299</v>
          </cell>
          <cell r="B27" t="str">
            <v>      其他政协事务支出</v>
          </cell>
        </row>
        <row r="28">
          <cell r="A28">
            <v>20103</v>
          </cell>
          <cell r="B28" t="str">
            <v>    政府办公厅(室)及相关机构事务</v>
          </cell>
        </row>
        <row r="29">
          <cell r="A29">
            <v>2010301</v>
          </cell>
          <cell r="B29" t="str">
            <v>      行政运行</v>
          </cell>
        </row>
        <row r="30">
          <cell r="A30">
            <v>2010302</v>
          </cell>
          <cell r="B30" t="str">
            <v>      一般行政管理事务</v>
          </cell>
        </row>
        <row r="31">
          <cell r="A31">
            <v>2010303</v>
          </cell>
          <cell r="B31" t="str">
            <v>      机关服务</v>
          </cell>
        </row>
        <row r="32">
          <cell r="A32">
            <v>2010304</v>
          </cell>
          <cell r="B32" t="str">
            <v>      专项服务</v>
          </cell>
        </row>
        <row r="33">
          <cell r="A33">
            <v>2010305</v>
          </cell>
          <cell r="B33" t="str">
            <v>      专项业务活动</v>
          </cell>
        </row>
        <row r="34">
          <cell r="A34">
            <v>2010306</v>
          </cell>
          <cell r="B34" t="str">
            <v>      政务公开审批</v>
          </cell>
        </row>
        <row r="35">
          <cell r="A35">
            <v>2010307</v>
          </cell>
          <cell r="B35" t="str">
            <v>      法制建设</v>
          </cell>
        </row>
        <row r="36">
          <cell r="A36">
            <v>2010308</v>
          </cell>
          <cell r="B36" t="str">
            <v>      信访事务</v>
          </cell>
        </row>
        <row r="37">
          <cell r="A37">
            <v>2010309</v>
          </cell>
          <cell r="B37" t="str">
            <v>      参事事务</v>
          </cell>
        </row>
        <row r="38">
          <cell r="A38">
            <v>2010350</v>
          </cell>
          <cell r="B38" t="str">
            <v>      事业运行</v>
          </cell>
        </row>
        <row r="39">
          <cell r="A39">
            <v>2010399</v>
          </cell>
          <cell r="B39" t="str">
            <v>      其他政府办公厅(室)及相关机构事务支出</v>
          </cell>
        </row>
        <row r="40">
          <cell r="A40">
            <v>20104</v>
          </cell>
          <cell r="B40" t="str">
            <v>    发展与改革事务</v>
          </cell>
        </row>
        <row r="41">
          <cell r="A41">
            <v>2010401</v>
          </cell>
          <cell r="B41" t="str">
            <v>      行政运行</v>
          </cell>
        </row>
        <row r="42">
          <cell r="A42">
            <v>2010402</v>
          </cell>
          <cell r="B42" t="str">
            <v>      一般行政管理事务</v>
          </cell>
        </row>
        <row r="43">
          <cell r="A43">
            <v>2010403</v>
          </cell>
          <cell r="B43" t="str">
            <v>      机关服务</v>
          </cell>
        </row>
        <row r="44">
          <cell r="A44">
            <v>2010404</v>
          </cell>
          <cell r="B44" t="str">
            <v>      战略规划与实施</v>
          </cell>
        </row>
        <row r="45">
          <cell r="A45">
            <v>2010405</v>
          </cell>
          <cell r="B45" t="str">
            <v>      日常经济运行调节</v>
          </cell>
        </row>
        <row r="46">
          <cell r="A46">
            <v>2010406</v>
          </cell>
          <cell r="B46" t="str">
            <v>      社会事业发展规划</v>
          </cell>
        </row>
        <row r="47">
          <cell r="A47">
            <v>2010407</v>
          </cell>
          <cell r="B47" t="str">
            <v>      经济体制改革研究</v>
          </cell>
        </row>
        <row r="48">
          <cell r="A48">
            <v>2010408</v>
          </cell>
          <cell r="B48" t="str">
            <v>      物价管理</v>
          </cell>
        </row>
        <row r="49">
          <cell r="A49">
            <v>2010409</v>
          </cell>
          <cell r="B49" t="str">
            <v>      应对气候变化管理事务</v>
          </cell>
        </row>
        <row r="50">
          <cell r="A50">
            <v>2010450</v>
          </cell>
          <cell r="B50" t="str">
            <v>      事业运行</v>
          </cell>
        </row>
        <row r="51">
          <cell r="A51">
            <v>2010499</v>
          </cell>
          <cell r="B51" t="str">
            <v>      其他发展与改革事务支出</v>
          </cell>
        </row>
        <row r="52">
          <cell r="A52">
            <v>20105</v>
          </cell>
          <cell r="B52" t="str">
            <v>    统计信息事务</v>
          </cell>
        </row>
        <row r="53">
          <cell r="A53">
            <v>2010501</v>
          </cell>
          <cell r="B53" t="str">
            <v>      行政运行</v>
          </cell>
        </row>
        <row r="54">
          <cell r="A54">
            <v>2010502</v>
          </cell>
          <cell r="B54" t="str">
            <v>      一般行政管理事务</v>
          </cell>
        </row>
        <row r="55">
          <cell r="A55">
            <v>2010503</v>
          </cell>
          <cell r="B55" t="str">
            <v>      机关服务</v>
          </cell>
        </row>
        <row r="56">
          <cell r="A56">
            <v>2010504</v>
          </cell>
          <cell r="B56" t="str">
            <v>      信息事务</v>
          </cell>
        </row>
        <row r="57">
          <cell r="A57">
            <v>2010505</v>
          </cell>
          <cell r="B57" t="str">
            <v>      专项统计业务</v>
          </cell>
        </row>
        <row r="58">
          <cell r="A58">
            <v>2010506</v>
          </cell>
          <cell r="B58" t="str">
            <v>      统计管理</v>
          </cell>
        </row>
        <row r="59">
          <cell r="A59">
            <v>2010507</v>
          </cell>
          <cell r="B59" t="str">
            <v>      专项普查活动</v>
          </cell>
        </row>
        <row r="60">
          <cell r="A60">
            <v>2010508</v>
          </cell>
          <cell r="B60" t="str">
            <v>      统计抽样调查</v>
          </cell>
        </row>
        <row r="61">
          <cell r="A61">
            <v>2010550</v>
          </cell>
          <cell r="B61" t="str">
            <v>      事业运行</v>
          </cell>
        </row>
        <row r="62">
          <cell r="A62">
            <v>2010599</v>
          </cell>
          <cell r="B62" t="str">
            <v>      其他统计信息事务支出</v>
          </cell>
        </row>
        <row r="63">
          <cell r="A63">
            <v>20106</v>
          </cell>
          <cell r="B63" t="str">
            <v>    财政事务</v>
          </cell>
        </row>
        <row r="64">
          <cell r="A64">
            <v>2010601</v>
          </cell>
          <cell r="B64" t="str">
            <v>      行政运行</v>
          </cell>
        </row>
        <row r="65">
          <cell r="A65">
            <v>2010602</v>
          </cell>
          <cell r="B65" t="str">
            <v>      一般行政管理事务</v>
          </cell>
        </row>
        <row r="66">
          <cell r="A66">
            <v>2010603</v>
          </cell>
          <cell r="B66" t="str">
            <v>      机关服务</v>
          </cell>
        </row>
        <row r="67">
          <cell r="A67">
            <v>2010604</v>
          </cell>
          <cell r="B67" t="str">
            <v>      预算改革业务</v>
          </cell>
        </row>
        <row r="68">
          <cell r="A68">
            <v>2010605</v>
          </cell>
          <cell r="B68" t="str">
            <v>      财政国库业务</v>
          </cell>
        </row>
        <row r="69">
          <cell r="A69">
            <v>2010606</v>
          </cell>
          <cell r="B69" t="str">
            <v>      财政监察</v>
          </cell>
        </row>
        <row r="70">
          <cell r="A70">
            <v>2010607</v>
          </cell>
          <cell r="B70" t="str">
            <v>      信息化建设</v>
          </cell>
        </row>
        <row r="71">
          <cell r="A71">
            <v>2010608</v>
          </cell>
          <cell r="B71" t="str">
            <v>      财政委托业务支出</v>
          </cell>
        </row>
        <row r="72">
          <cell r="A72">
            <v>2010650</v>
          </cell>
          <cell r="B72" t="str">
            <v>      事业运行</v>
          </cell>
        </row>
        <row r="73">
          <cell r="A73">
            <v>2010699</v>
          </cell>
          <cell r="B73" t="str">
            <v>      其他财政事务支出</v>
          </cell>
        </row>
        <row r="74">
          <cell r="A74">
            <v>20107</v>
          </cell>
          <cell r="B74" t="str">
            <v>    税收事务</v>
          </cell>
        </row>
        <row r="75">
          <cell r="A75">
            <v>2010701</v>
          </cell>
          <cell r="B75" t="str">
            <v>      行政运行</v>
          </cell>
        </row>
        <row r="76">
          <cell r="A76">
            <v>2010702</v>
          </cell>
          <cell r="B76" t="str">
            <v>      一般行政管理事务</v>
          </cell>
        </row>
        <row r="77">
          <cell r="A77">
            <v>2010703</v>
          </cell>
          <cell r="B77" t="str">
            <v>      机关服务</v>
          </cell>
        </row>
        <row r="78">
          <cell r="A78">
            <v>2010704</v>
          </cell>
          <cell r="B78" t="str">
            <v>      税务办案</v>
          </cell>
        </row>
        <row r="79">
          <cell r="A79">
            <v>2010705</v>
          </cell>
          <cell r="B79" t="str">
            <v>      税务登记证及发票管理</v>
          </cell>
        </row>
        <row r="80">
          <cell r="A80">
            <v>2010706</v>
          </cell>
          <cell r="B80" t="str">
            <v>      代扣代收代征税款手续费</v>
          </cell>
        </row>
        <row r="81">
          <cell r="A81">
            <v>2010707</v>
          </cell>
          <cell r="B81" t="str">
            <v>      税务宣传</v>
          </cell>
        </row>
        <row r="82">
          <cell r="A82">
            <v>2010708</v>
          </cell>
          <cell r="B82" t="str">
            <v>      协税护税</v>
          </cell>
        </row>
        <row r="83">
          <cell r="A83">
            <v>2010709</v>
          </cell>
          <cell r="B83" t="str">
            <v>      信息化建设</v>
          </cell>
        </row>
        <row r="84">
          <cell r="A84">
            <v>2010750</v>
          </cell>
          <cell r="B84" t="str">
            <v>      事业运行</v>
          </cell>
        </row>
        <row r="85">
          <cell r="A85">
            <v>2010799</v>
          </cell>
          <cell r="B85" t="str">
            <v>      其他税收事务支出</v>
          </cell>
        </row>
        <row r="86">
          <cell r="A86">
            <v>20108</v>
          </cell>
          <cell r="B86" t="str">
            <v>    审计事务</v>
          </cell>
        </row>
        <row r="87">
          <cell r="A87">
            <v>2010801</v>
          </cell>
          <cell r="B87" t="str">
            <v>      行政运行</v>
          </cell>
        </row>
        <row r="88">
          <cell r="A88">
            <v>2010802</v>
          </cell>
          <cell r="B88" t="str">
            <v>      一般行政管理事务</v>
          </cell>
        </row>
        <row r="89">
          <cell r="A89">
            <v>2010803</v>
          </cell>
          <cell r="B89" t="str">
            <v>      机关服务</v>
          </cell>
        </row>
        <row r="90">
          <cell r="A90">
            <v>2010804</v>
          </cell>
          <cell r="B90" t="str">
            <v>      审计业务</v>
          </cell>
        </row>
        <row r="91">
          <cell r="A91">
            <v>2010805</v>
          </cell>
          <cell r="B91" t="str">
            <v>      审计管理</v>
          </cell>
        </row>
        <row r="92">
          <cell r="A92">
            <v>2010806</v>
          </cell>
          <cell r="B92" t="str">
            <v>      信息化建设</v>
          </cell>
        </row>
        <row r="93">
          <cell r="A93">
            <v>2010850</v>
          </cell>
          <cell r="B93" t="str">
            <v>      事业运行</v>
          </cell>
        </row>
        <row r="94">
          <cell r="A94">
            <v>2010899</v>
          </cell>
          <cell r="B94" t="str">
            <v>      其他审计事务支出</v>
          </cell>
        </row>
        <row r="95">
          <cell r="A95">
            <v>20109</v>
          </cell>
          <cell r="B95" t="str">
            <v>    海关事务</v>
          </cell>
        </row>
        <row r="96">
          <cell r="A96">
            <v>2010901</v>
          </cell>
          <cell r="B96" t="str">
            <v>      行政运行</v>
          </cell>
        </row>
        <row r="97">
          <cell r="A97">
            <v>2010902</v>
          </cell>
          <cell r="B97" t="str">
            <v>      一般行政管理事务</v>
          </cell>
        </row>
        <row r="98">
          <cell r="A98">
            <v>2010903</v>
          </cell>
          <cell r="B98" t="str">
            <v>      机关服务</v>
          </cell>
        </row>
        <row r="99">
          <cell r="A99">
            <v>2010904</v>
          </cell>
          <cell r="B99" t="str">
            <v>      收费业务</v>
          </cell>
        </row>
        <row r="100">
          <cell r="A100">
            <v>2010905</v>
          </cell>
          <cell r="B100" t="str">
            <v>      缉私办案</v>
          </cell>
        </row>
        <row r="101">
          <cell r="A101">
            <v>2010907</v>
          </cell>
          <cell r="B101" t="str">
            <v>      口岸电子执法系统建设与维护</v>
          </cell>
        </row>
        <row r="102">
          <cell r="A102">
            <v>2010908</v>
          </cell>
          <cell r="B102" t="str">
            <v>      信息化建设</v>
          </cell>
        </row>
        <row r="103">
          <cell r="A103">
            <v>2010950</v>
          </cell>
          <cell r="B103" t="str">
            <v>      事业运行</v>
          </cell>
        </row>
        <row r="104">
          <cell r="A104">
            <v>2010999</v>
          </cell>
          <cell r="B104" t="str">
            <v>      其他海关事务支出</v>
          </cell>
        </row>
        <row r="105">
          <cell r="A105">
            <v>20110</v>
          </cell>
          <cell r="B105" t="str">
            <v>    人力资源事务</v>
          </cell>
        </row>
        <row r="106">
          <cell r="A106">
            <v>2011001</v>
          </cell>
          <cell r="B106" t="str">
            <v>      行政运行</v>
          </cell>
        </row>
        <row r="107">
          <cell r="A107">
            <v>2011002</v>
          </cell>
          <cell r="B107" t="str">
            <v>      一般行政管理事务</v>
          </cell>
        </row>
        <row r="108">
          <cell r="A108">
            <v>2011003</v>
          </cell>
          <cell r="B108" t="str">
            <v>      机关服务</v>
          </cell>
        </row>
        <row r="109">
          <cell r="A109">
            <v>2011004</v>
          </cell>
          <cell r="B109" t="str">
            <v>      政府特殊津贴</v>
          </cell>
        </row>
        <row r="110">
          <cell r="A110">
            <v>2011005</v>
          </cell>
          <cell r="B110" t="str">
            <v>      资助留学回国人员</v>
          </cell>
        </row>
        <row r="111">
          <cell r="A111">
            <v>2011006</v>
          </cell>
          <cell r="B111" t="str">
            <v>      军队转业干部安置</v>
          </cell>
        </row>
        <row r="112">
          <cell r="A112">
            <v>2011007</v>
          </cell>
          <cell r="B112" t="str">
            <v>      博士后日常经费</v>
          </cell>
        </row>
        <row r="113">
          <cell r="A113">
            <v>2011008</v>
          </cell>
          <cell r="B113" t="str">
            <v>      引进人才费用</v>
          </cell>
        </row>
        <row r="114">
          <cell r="A114">
            <v>2011009</v>
          </cell>
          <cell r="B114" t="str">
            <v>      公务员考核</v>
          </cell>
        </row>
        <row r="115">
          <cell r="A115">
            <v>2011010</v>
          </cell>
          <cell r="B115" t="str">
            <v>      公务员履职能力提升</v>
          </cell>
        </row>
        <row r="116">
          <cell r="A116">
            <v>2011011</v>
          </cell>
          <cell r="B116" t="str">
            <v>      公务员招考</v>
          </cell>
        </row>
        <row r="117">
          <cell r="A117">
            <v>2011012</v>
          </cell>
          <cell r="B117" t="str">
            <v>      公务员综合管理</v>
          </cell>
        </row>
        <row r="118">
          <cell r="A118">
            <v>2011050</v>
          </cell>
          <cell r="B118" t="str">
            <v>      事业运行</v>
          </cell>
        </row>
        <row r="119">
          <cell r="A119">
            <v>2011099</v>
          </cell>
          <cell r="B119" t="str">
            <v>      其他人力资源事务支出</v>
          </cell>
        </row>
        <row r="120">
          <cell r="A120">
            <v>20111</v>
          </cell>
          <cell r="B120" t="str">
            <v>    纪检监察事务</v>
          </cell>
        </row>
        <row r="121">
          <cell r="A121">
            <v>2011101</v>
          </cell>
          <cell r="B121" t="str">
            <v>      行政运行</v>
          </cell>
        </row>
        <row r="122">
          <cell r="A122">
            <v>2011102</v>
          </cell>
          <cell r="B122" t="str">
            <v>      一般行政管理事务</v>
          </cell>
        </row>
        <row r="123">
          <cell r="A123">
            <v>2011103</v>
          </cell>
          <cell r="B123" t="str">
            <v>      机关服务</v>
          </cell>
        </row>
        <row r="124">
          <cell r="A124">
            <v>2011104</v>
          </cell>
          <cell r="B124" t="str">
            <v>      大案要案查处</v>
          </cell>
        </row>
        <row r="125">
          <cell r="A125">
            <v>2011105</v>
          </cell>
          <cell r="B125" t="str">
            <v>      派驻派出机构</v>
          </cell>
        </row>
        <row r="126">
          <cell r="A126">
            <v>2011106</v>
          </cell>
          <cell r="B126" t="str">
            <v>      中央巡视</v>
          </cell>
        </row>
        <row r="127">
          <cell r="A127">
            <v>2011150</v>
          </cell>
          <cell r="B127" t="str">
            <v>      事业运行</v>
          </cell>
        </row>
        <row r="128">
          <cell r="A128">
            <v>2011199</v>
          </cell>
          <cell r="B128" t="str">
            <v>      其他纪检监察事务支出</v>
          </cell>
        </row>
        <row r="129">
          <cell r="A129">
            <v>20113</v>
          </cell>
          <cell r="B129" t="str">
            <v>    商贸事务</v>
          </cell>
        </row>
        <row r="130">
          <cell r="A130">
            <v>2011301</v>
          </cell>
          <cell r="B130" t="str">
            <v>      行政运行</v>
          </cell>
        </row>
        <row r="131">
          <cell r="A131">
            <v>2011302</v>
          </cell>
          <cell r="B131" t="str">
            <v>      一般行政管理事务</v>
          </cell>
        </row>
        <row r="132">
          <cell r="A132">
            <v>2011303</v>
          </cell>
          <cell r="B132" t="str">
            <v>      机关服务</v>
          </cell>
        </row>
        <row r="133">
          <cell r="A133">
            <v>2011304</v>
          </cell>
          <cell r="B133" t="str">
            <v>      对外贸易管理</v>
          </cell>
        </row>
        <row r="134">
          <cell r="A134">
            <v>2011305</v>
          </cell>
          <cell r="B134" t="str">
            <v>      国际经济合作</v>
          </cell>
        </row>
        <row r="135">
          <cell r="A135">
            <v>2011306</v>
          </cell>
          <cell r="B135" t="str">
            <v>      外资管理</v>
          </cell>
        </row>
        <row r="136">
          <cell r="A136">
            <v>2011307</v>
          </cell>
          <cell r="B136" t="str">
            <v>      国内贸易管理</v>
          </cell>
        </row>
        <row r="137">
          <cell r="A137">
            <v>2011308</v>
          </cell>
          <cell r="B137" t="str">
            <v>      招商引资</v>
          </cell>
        </row>
        <row r="138">
          <cell r="A138">
            <v>2011350</v>
          </cell>
          <cell r="B138" t="str">
            <v>      事业运行</v>
          </cell>
        </row>
        <row r="139">
          <cell r="A139">
            <v>2011399</v>
          </cell>
          <cell r="B139" t="str">
            <v>      其他商贸事务支出</v>
          </cell>
        </row>
        <row r="140">
          <cell r="A140">
            <v>20114</v>
          </cell>
          <cell r="B140" t="str">
            <v>    知识产权事务</v>
          </cell>
        </row>
        <row r="141">
          <cell r="A141">
            <v>2011401</v>
          </cell>
          <cell r="B141" t="str">
            <v>      行政运行</v>
          </cell>
        </row>
        <row r="142">
          <cell r="A142">
            <v>2011402</v>
          </cell>
          <cell r="B142" t="str">
            <v>      一般行政管理事务</v>
          </cell>
        </row>
        <row r="143">
          <cell r="A143">
            <v>2011403</v>
          </cell>
          <cell r="B143" t="str">
            <v>      机关服务</v>
          </cell>
        </row>
        <row r="144">
          <cell r="A144">
            <v>2011404</v>
          </cell>
          <cell r="B144" t="str">
            <v>      专利审批</v>
          </cell>
        </row>
        <row r="145">
          <cell r="A145">
            <v>2011405</v>
          </cell>
          <cell r="B145" t="str">
            <v>      国家知识产权战略</v>
          </cell>
        </row>
        <row r="146">
          <cell r="A146">
            <v>2011406</v>
          </cell>
          <cell r="B146" t="str">
            <v>      专利试点和产业化推进</v>
          </cell>
        </row>
        <row r="147">
          <cell r="A147">
            <v>2011407</v>
          </cell>
          <cell r="B147" t="str">
            <v>      专利执法</v>
          </cell>
        </row>
        <row r="148">
          <cell r="A148">
            <v>2011408</v>
          </cell>
          <cell r="B148" t="str">
            <v>      国际组织专项活动</v>
          </cell>
        </row>
        <row r="149">
          <cell r="A149">
            <v>2011409</v>
          </cell>
          <cell r="B149" t="str">
            <v>      知识产权宏观管理</v>
          </cell>
        </row>
        <row r="150">
          <cell r="A150">
            <v>2011450</v>
          </cell>
          <cell r="B150" t="str">
            <v>      事业运行</v>
          </cell>
        </row>
        <row r="151">
          <cell r="A151">
            <v>2011499</v>
          </cell>
          <cell r="B151" t="str">
            <v>      其他知识产权事务支出</v>
          </cell>
        </row>
        <row r="152">
          <cell r="A152">
            <v>20115</v>
          </cell>
          <cell r="B152" t="str">
            <v>    工商行政管理事务</v>
          </cell>
        </row>
        <row r="153">
          <cell r="A153">
            <v>2011501</v>
          </cell>
          <cell r="B153" t="str">
            <v>      行政运行</v>
          </cell>
        </row>
        <row r="154">
          <cell r="A154">
            <v>2011502</v>
          </cell>
          <cell r="B154" t="str">
            <v>      一般行政管理事务</v>
          </cell>
        </row>
        <row r="155">
          <cell r="A155">
            <v>2011503</v>
          </cell>
          <cell r="B155" t="str">
            <v>      机关服务</v>
          </cell>
        </row>
        <row r="156">
          <cell r="A156">
            <v>2011504</v>
          </cell>
          <cell r="B156" t="str">
            <v>      工商行政管理专项</v>
          </cell>
        </row>
        <row r="157">
          <cell r="A157">
            <v>2011505</v>
          </cell>
          <cell r="B157" t="str">
            <v>      执法办案专项</v>
          </cell>
        </row>
        <row r="158">
          <cell r="A158">
            <v>2011506</v>
          </cell>
          <cell r="B158" t="str">
            <v>      消费者权益保护</v>
          </cell>
        </row>
        <row r="159">
          <cell r="A159">
            <v>2011507</v>
          </cell>
          <cell r="B159" t="str">
            <v>      信息化建设</v>
          </cell>
        </row>
        <row r="160">
          <cell r="A160">
            <v>2011550</v>
          </cell>
          <cell r="B160" t="str">
            <v>      事业运行</v>
          </cell>
        </row>
        <row r="161">
          <cell r="A161">
            <v>2011599</v>
          </cell>
          <cell r="B161" t="str">
            <v>      其他工商行政管理事务支出</v>
          </cell>
        </row>
        <row r="162">
          <cell r="A162">
            <v>20117</v>
          </cell>
          <cell r="B162" t="str">
            <v>    质量技术监督与检验检疫事务</v>
          </cell>
        </row>
        <row r="163">
          <cell r="A163">
            <v>2011701</v>
          </cell>
          <cell r="B163" t="str">
            <v>      行政运行</v>
          </cell>
        </row>
        <row r="164">
          <cell r="A164">
            <v>2011702</v>
          </cell>
          <cell r="B164" t="str">
            <v>      一般行政管理事务</v>
          </cell>
        </row>
        <row r="165">
          <cell r="A165">
            <v>2011703</v>
          </cell>
          <cell r="B165" t="str">
            <v>      机关服务</v>
          </cell>
        </row>
        <row r="166">
          <cell r="A166">
            <v>2011704</v>
          </cell>
          <cell r="B166" t="str">
            <v>      出入境检验检疫行政执法和业务管理</v>
          </cell>
        </row>
        <row r="167">
          <cell r="A167">
            <v>2011705</v>
          </cell>
          <cell r="B167" t="str">
            <v>      出入境检验检疫技术支持</v>
          </cell>
        </row>
        <row r="168">
          <cell r="A168">
            <v>2011706</v>
          </cell>
          <cell r="B168" t="str">
            <v>      质量技术监督行政执法及业务管理</v>
          </cell>
        </row>
        <row r="169">
          <cell r="A169">
            <v>2011707</v>
          </cell>
          <cell r="B169" t="str">
            <v>      质量技术监督技术支持</v>
          </cell>
        </row>
        <row r="170">
          <cell r="A170">
            <v>2011708</v>
          </cell>
          <cell r="B170" t="str">
            <v>      认证认可监督管理</v>
          </cell>
        </row>
        <row r="171">
          <cell r="A171">
            <v>2011709</v>
          </cell>
          <cell r="B171" t="str">
            <v>      标准化管理 </v>
          </cell>
        </row>
        <row r="172">
          <cell r="A172">
            <v>2011710</v>
          </cell>
          <cell r="B172" t="str">
            <v>      信息化建设</v>
          </cell>
        </row>
        <row r="173">
          <cell r="A173">
            <v>2011750</v>
          </cell>
          <cell r="B173" t="str">
            <v>      事业运行</v>
          </cell>
        </row>
        <row r="174">
          <cell r="A174">
            <v>2011799</v>
          </cell>
          <cell r="B174" t="str">
            <v>      其他质量技术监督与检验检疫事务支出</v>
          </cell>
        </row>
        <row r="175">
          <cell r="A175">
            <v>20123</v>
          </cell>
          <cell r="B175" t="str">
            <v>    民族事务</v>
          </cell>
        </row>
        <row r="176">
          <cell r="A176">
            <v>2012301</v>
          </cell>
          <cell r="B176" t="str">
            <v>      行政运行</v>
          </cell>
        </row>
        <row r="177">
          <cell r="A177">
            <v>2012302</v>
          </cell>
          <cell r="B177" t="str">
            <v>      一般行政管理事务</v>
          </cell>
        </row>
        <row r="178">
          <cell r="A178">
            <v>2012303</v>
          </cell>
          <cell r="B178" t="str">
            <v>      机关服务</v>
          </cell>
        </row>
        <row r="179">
          <cell r="A179">
            <v>2012304</v>
          </cell>
          <cell r="B179" t="str">
            <v>      民族工作专项</v>
          </cell>
        </row>
        <row r="180">
          <cell r="A180">
            <v>2012350</v>
          </cell>
          <cell r="B180" t="str">
            <v>      事业运行</v>
          </cell>
        </row>
        <row r="181">
          <cell r="A181">
            <v>2012399</v>
          </cell>
          <cell r="B181" t="str">
            <v>      其他民族事务支出</v>
          </cell>
        </row>
        <row r="182">
          <cell r="A182">
            <v>20124</v>
          </cell>
          <cell r="B182" t="str">
            <v>    宗教事务</v>
          </cell>
        </row>
        <row r="183">
          <cell r="A183">
            <v>2012401</v>
          </cell>
          <cell r="B183" t="str">
            <v>      行政运行</v>
          </cell>
        </row>
        <row r="184">
          <cell r="A184">
            <v>2012402</v>
          </cell>
          <cell r="B184" t="str">
            <v>      一般行政管理事务</v>
          </cell>
        </row>
        <row r="185">
          <cell r="A185">
            <v>2012403</v>
          </cell>
          <cell r="B185" t="str">
            <v>      机关服务</v>
          </cell>
        </row>
        <row r="186">
          <cell r="A186">
            <v>2012404</v>
          </cell>
          <cell r="B186" t="str">
            <v>      宗教工作专项</v>
          </cell>
        </row>
        <row r="187">
          <cell r="A187">
            <v>2012450</v>
          </cell>
          <cell r="B187" t="str">
            <v>      事业运行</v>
          </cell>
        </row>
        <row r="188">
          <cell r="A188">
            <v>2012499</v>
          </cell>
          <cell r="B188" t="str">
            <v>      其他宗教事务支出</v>
          </cell>
        </row>
        <row r="189">
          <cell r="A189">
            <v>20125</v>
          </cell>
          <cell r="B189" t="str">
            <v>    港澳台侨事务</v>
          </cell>
        </row>
        <row r="190">
          <cell r="A190">
            <v>2012501</v>
          </cell>
          <cell r="B190" t="str">
            <v>      行政运行</v>
          </cell>
        </row>
        <row r="191">
          <cell r="A191">
            <v>2012502</v>
          </cell>
          <cell r="B191" t="str">
            <v>      一般行政管理事务</v>
          </cell>
        </row>
        <row r="192">
          <cell r="A192">
            <v>2012503</v>
          </cell>
          <cell r="B192" t="str">
            <v>      机关服务</v>
          </cell>
        </row>
        <row r="193">
          <cell r="A193">
            <v>2012504</v>
          </cell>
          <cell r="B193" t="str">
            <v>      港澳事务</v>
          </cell>
        </row>
        <row r="194">
          <cell r="A194">
            <v>2012505</v>
          </cell>
          <cell r="B194" t="str">
            <v>      台湾事务</v>
          </cell>
        </row>
        <row r="195">
          <cell r="A195">
            <v>2012506</v>
          </cell>
          <cell r="B195" t="str">
            <v>      华侨事务</v>
          </cell>
        </row>
        <row r="196">
          <cell r="A196">
            <v>2012550</v>
          </cell>
          <cell r="B196" t="str">
            <v>      事业运行</v>
          </cell>
        </row>
        <row r="197">
          <cell r="A197">
            <v>2012599</v>
          </cell>
          <cell r="B197" t="str">
            <v>      其他港澳台侨事务支出</v>
          </cell>
        </row>
        <row r="198">
          <cell r="A198">
            <v>20126</v>
          </cell>
          <cell r="B198" t="str">
            <v>    档案事务</v>
          </cell>
        </row>
        <row r="199">
          <cell r="A199">
            <v>2012601</v>
          </cell>
          <cell r="B199" t="str">
            <v>      行政运行</v>
          </cell>
        </row>
        <row r="200">
          <cell r="A200">
            <v>2012602</v>
          </cell>
          <cell r="B200" t="str">
            <v>      一般行政管理事务</v>
          </cell>
        </row>
        <row r="201">
          <cell r="A201">
            <v>2012603</v>
          </cell>
          <cell r="B201" t="str">
            <v>      机关服务</v>
          </cell>
        </row>
        <row r="202">
          <cell r="A202">
            <v>2012604</v>
          </cell>
          <cell r="B202" t="str">
            <v>      档案馆</v>
          </cell>
        </row>
        <row r="203">
          <cell r="A203">
            <v>2012699</v>
          </cell>
          <cell r="B203" t="str">
            <v>      其他档案事务支出</v>
          </cell>
        </row>
        <row r="204">
          <cell r="A204">
            <v>20128</v>
          </cell>
          <cell r="B204" t="str">
            <v>    民主党派及工商联事务</v>
          </cell>
        </row>
        <row r="205">
          <cell r="A205">
            <v>2012801</v>
          </cell>
          <cell r="B205" t="str">
            <v>      行政运行</v>
          </cell>
        </row>
        <row r="206">
          <cell r="A206">
            <v>2012802</v>
          </cell>
          <cell r="B206" t="str">
            <v>      一般行政管理事务</v>
          </cell>
        </row>
        <row r="207">
          <cell r="A207">
            <v>2012803</v>
          </cell>
          <cell r="B207" t="str">
            <v>      机关服务</v>
          </cell>
        </row>
        <row r="208">
          <cell r="A208">
            <v>2012804</v>
          </cell>
          <cell r="B208" t="str">
            <v>      参政议政</v>
          </cell>
        </row>
        <row r="209">
          <cell r="A209">
            <v>2012850</v>
          </cell>
          <cell r="B209" t="str">
            <v>      事业运行</v>
          </cell>
        </row>
        <row r="210">
          <cell r="A210">
            <v>2012899</v>
          </cell>
          <cell r="B210" t="str">
            <v>      其他民主党派及工商联事务支出</v>
          </cell>
        </row>
        <row r="211">
          <cell r="A211">
            <v>20129</v>
          </cell>
          <cell r="B211" t="str">
            <v>    群众团体事务</v>
          </cell>
        </row>
        <row r="212">
          <cell r="A212">
            <v>2012901</v>
          </cell>
          <cell r="B212" t="str">
            <v>      行政运行</v>
          </cell>
        </row>
        <row r="213">
          <cell r="A213">
            <v>2012902</v>
          </cell>
          <cell r="B213" t="str">
            <v>      一般行政管理事务</v>
          </cell>
        </row>
        <row r="214">
          <cell r="A214">
            <v>2012903</v>
          </cell>
          <cell r="B214" t="str">
            <v>      机关服务</v>
          </cell>
        </row>
        <row r="215">
          <cell r="A215">
            <v>2012904</v>
          </cell>
          <cell r="B215" t="str">
            <v>      厂务公开</v>
          </cell>
        </row>
        <row r="216">
          <cell r="A216">
            <v>2012905</v>
          </cell>
          <cell r="B216" t="str">
            <v>      工会疗养休养</v>
          </cell>
        </row>
        <row r="217">
          <cell r="A217">
            <v>2012950</v>
          </cell>
          <cell r="B217" t="str">
            <v>      事业运行</v>
          </cell>
        </row>
        <row r="218">
          <cell r="A218">
            <v>2012999</v>
          </cell>
          <cell r="B218" t="str">
            <v>      其他群众团体事务支出</v>
          </cell>
        </row>
        <row r="219">
          <cell r="A219">
            <v>20131</v>
          </cell>
          <cell r="B219" t="str">
            <v>    党委办公厅(室)及相关机构事务</v>
          </cell>
        </row>
        <row r="220">
          <cell r="A220">
            <v>2013101</v>
          </cell>
          <cell r="B220" t="str">
            <v>      行政运行</v>
          </cell>
        </row>
        <row r="221">
          <cell r="A221">
            <v>2013102</v>
          </cell>
          <cell r="B221" t="str">
            <v>      一般行政管理事务</v>
          </cell>
        </row>
        <row r="222">
          <cell r="A222">
            <v>2013103</v>
          </cell>
          <cell r="B222" t="str">
            <v>      机关服务</v>
          </cell>
        </row>
        <row r="223">
          <cell r="A223">
            <v>2013105</v>
          </cell>
          <cell r="B223" t="str">
            <v>      专项业务</v>
          </cell>
        </row>
        <row r="224">
          <cell r="A224">
            <v>2013150</v>
          </cell>
          <cell r="B224" t="str">
            <v>      事业运行</v>
          </cell>
        </row>
        <row r="225">
          <cell r="A225">
            <v>2013199</v>
          </cell>
          <cell r="B225" t="str">
            <v>      其他党委办公厅(室)及相关机构事务支出</v>
          </cell>
        </row>
        <row r="226">
          <cell r="A226">
            <v>20132</v>
          </cell>
          <cell r="B226" t="str">
            <v>    组织事务</v>
          </cell>
        </row>
        <row r="227">
          <cell r="A227">
            <v>2013201</v>
          </cell>
          <cell r="B227" t="str">
            <v>      行政运行</v>
          </cell>
        </row>
        <row r="228">
          <cell r="A228">
            <v>2013202</v>
          </cell>
          <cell r="B228" t="str">
            <v>      一般行政管理事务</v>
          </cell>
        </row>
        <row r="229">
          <cell r="A229">
            <v>2013203</v>
          </cell>
          <cell r="B229" t="str">
            <v>      机关服务</v>
          </cell>
        </row>
        <row r="230">
          <cell r="A230">
            <v>2013250</v>
          </cell>
          <cell r="B230" t="str">
            <v>      事业运行</v>
          </cell>
        </row>
        <row r="231">
          <cell r="A231">
            <v>2013299</v>
          </cell>
          <cell r="B231" t="str">
            <v>      其他组织事务支出</v>
          </cell>
        </row>
        <row r="232">
          <cell r="A232">
            <v>20133</v>
          </cell>
          <cell r="B232" t="str">
            <v>    宣传事务</v>
          </cell>
        </row>
        <row r="233">
          <cell r="A233">
            <v>2013301</v>
          </cell>
          <cell r="B233" t="str">
            <v>      行政运行</v>
          </cell>
        </row>
        <row r="234">
          <cell r="A234">
            <v>2013302</v>
          </cell>
          <cell r="B234" t="str">
            <v>      一般行政管理事务</v>
          </cell>
        </row>
        <row r="235">
          <cell r="A235">
            <v>2013303</v>
          </cell>
          <cell r="B235" t="str">
            <v>      机关服务</v>
          </cell>
        </row>
        <row r="236">
          <cell r="A236">
            <v>2013350</v>
          </cell>
          <cell r="B236" t="str">
            <v>      事业运行</v>
          </cell>
        </row>
        <row r="237">
          <cell r="A237">
            <v>2013399</v>
          </cell>
          <cell r="B237" t="str">
            <v>      其他宣传事务支出</v>
          </cell>
        </row>
        <row r="238">
          <cell r="A238">
            <v>20134</v>
          </cell>
          <cell r="B238" t="str">
            <v>    统战事务</v>
          </cell>
        </row>
        <row r="239">
          <cell r="A239">
            <v>2013401</v>
          </cell>
          <cell r="B239" t="str">
            <v>      行政运行</v>
          </cell>
        </row>
        <row r="240">
          <cell r="A240">
            <v>2013402</v>
          </cell>
          <cell r="B240" t="str">
            <v>      一般行政管理事务</v>
          </cell>
        </row>
        <row r="241">
          <cell r="A241">
            <v>2013403</v>
          </cell>
          <cell r="B241" t="str">
            <v>      机关服务</v>
          </cell>
        </row>
        <row r="242">
          <cell r="A242">
            <v>2013450</v>
          </cell>
          <cell r="B242" t="str">
            <v>      事业运行</v>
          </cell>
        </row>
        <row r="243">
          <cell r="A243">
            <v>2013499</v>
          </cell>
          <cell r="B243" t="str">
            <v>      其他统战事务支出</v>
          </cell>
        </row>
        <row r="244">
          <cell r="A244">
            <v>20135</v>
          </cell>
          <cell r="B244" t="str">
            <v>    对外联络事务</v>
          </cell>
        </row>
        <row r="245">
          <cell r="A245">
            <v>2013501</v>
          </cell>
          <cell r="B245" t="str">
            <v>      行政运行</v>
          </cell>
        </row>
        <row r="246">
          <cell r="A246">
            <v>2013502</v>
          </cell>
          <cell r="B246" t="str">
            <v>      一般行政管理事务</v>
          </cell>
        </row>
        <row r="247">
          <cell r="A247">
            <v>2013503</v>
          </cell>
          <cell r="B247" t="str">
            <v>      机关服务</v>
          </cell>
        </row>
        <row r="248">
          <cell r="A248">
            <v>2013550</v>
          </cell>
          <cell r="B248" t="str">
            <v>      事业运行</v>
          </cell>
        </row>
        <row r="249">
          <cell r="A249">
            <v>2013599</v>
          </cell>
          <cell r="B249" t="str">
            <v>      其他对外联络事务支出</v>
          </cell>
        </row>
        <row r="250">
          <cell r="A250">
            <v>20136</v>
          </cell>
          <cell r="B250" t="str">
            <v>    其他共产党事务支出</v>
          </cell>
        </row>
        <row r="251">
          <cell r="A251">
            <v>2013601</v>
          </cell>
          <cell r="B251" t="str">
            <v>      行政运行</v>
          </cell>
        </row>
        <row r="252">
          <cell r="A252">
            <v>2013602</v>
          </cell>
          <cell r="B252" t="str">
            <v>      一般行政管理事务</v>
          </cell>
        </row>
        <row r="253">
          <cell r="A253">
            <v>2013603</v>
          </cell>
          <cell r="B253" t="str">
            <v>      机关服务</v>
          </cell>
        </row>
        <row r="254">
          <cell r="A254">
            <v>2013650</v>
          </cell>
          <cell r="B254" t="str">
            <v>      事业运行</v>
          </cell>
        </row>
        <row r="255">
          <cell r="A255">
            <v>2013699</v>
          </cell>
          <cell r="B255" t="str">
            <v>      其他共产党事务支出</v>
          </cell>
        </row>
        <row r="256">
          <cell r="A256">
            <v>20199</v>
          </cell>
          <cell r="B256" t="str">
            <v>    其他一般公共服务支出(款)</v>
          </cell>
        </row>
        <row r="257">
          <cell r="A257">
            <v>2019901</v>
          </cell>
          <cell r="B257" t="str">
            <v>      国家赔偿费用支出</v>
          </cell>
        </row>
        <row r="258">
          <cell r="A258">
            <v>2019999</v>
          </cell>
          <cell r="B258" t="str">
            <v>      其他一般公共服务支出(项)</v>
          </cell>
        </row>
        <row r="259">
          <cell r="A259">
            <v>202</v>
          </cell>
          <cell r="B259" t="str">
            <v>  外交支出</v>
          </cell>
        </row>
        <row r="260">
          <cell r="A260">
            <v>20201</v>
          </cell>
          <cell r="B260" t="str">
            <v>    外交管理事务</v>
          </cell>
        </row>
        <row r="261">
          <cell r="A261">
            <v>2020101</v>
          </cell>
          <cell r="B261" t="str">
            <v>      行政运行</v>
          </cell>
        </row>
        <row r="262">
          <cell r="A262">
            <v>2020102</v>
          </cell>
          <cell r="B262" t="str">
            <v>      一般行政管理事务</v>
          </cell>
        </row>
        <row r="263">
          <cell r="A263">
            <v>2020103</v>
          </cell>
          <cell r="B263" t="str">
            <v>      机关服务</v>
          </cell>
        </row>
        <row r="264">
          <cell r="A264">
            <v>2020104</v>
          </cell>
          <cell r="B264" t="str">
            <v>      专项业务</v>
          </cell>
        </row>
        <row r="265">
          <cell r="A265">
            <v>2020150</v>
          </cell>
          <cell r="B265" t="str">
            <v>      事业运行</v>
          </cell>
        </row>
        <row r="266">
          <cell r="A266">
            <v>2020199</v>
          </cell>
          <cell r="B266" t="str">
            <v>      其他外交管理事务支出</v>
          </cell>
        </row>
        <row r="267">
          <cell r="A267">
            <v>20202</v>
          </cell>
          <cell r="B267" t="str">
            <v>    驻外机构</v>
          </cell>
        </row>
        <row r="268">
          <cell r="A268">
            <v>2020201</v>
          </cell>
          <cell r="B268" t="str">
            <v>      驻外使领馆(团、处)</v>
          </cell>
        </row>
        <row r="269">
          <cell r="A269">
            <v>2020202</v>
          </cell>
          <cell r="B269" t="str">
            <v>      其他驻外机构支出</v>
          </cell>
        </row>
        <row r="270">
          <cell r="A270">
            <v>20203</v>
          </cell>
          <cell r="B270" t="str">
            <v>    对外援助</v>
          </cell>
        </row>
        <row r="271">
          <cell r="A271">
            <v>2020301</v>
          </cell>
          <cell r="B271" t="str">
            <v>      对外成套项目援助</v>
          </cell>
        </row>
        <row r="272">
          <cell r="A272">
            <v>2020302</v>
          </cell>
          <cell r="B272" t="str">
            <v>      对外一般物资援助</v>
          </cell>
        </row>
        <row r="273">
          <cell r="A273">
            <v>2020303</v>
          </cell>
          <cell r="B273" t="str">
            <v>      对外科技合作援助</v>
          </cell>
        </row>
        <row r="274">
          <cell r="A274">
            <v>2020304</v>
          </cell>
          <cell r="B274" t="str">
            <v>      对外优惠贷款援助及贴息</v>
          </cell>
        </row>
        <row r="275">
          <cell r="A275">
            <v>2020305</v>
          </cell>
          <cell r="B275" t="str">
            <v>      对外医疗援助</v>
          </cell>
        </row>
        <row r="276">
          <cell r="A276">
            <v>2020399</v>
          </cell>
          <cell r="B276" t="str">
            <v>      其他对外援助支出</v>
          </cell>
        </row>
        <row r="277">
          <cell r="A277">
            <v>20204</v>
          </cell>
          <cell r="B277" t="str">
            <v>    国际组织</v>
          </cell>
        </row>
        <row r="278">
          <cell r="A278">
            <v>2020401</v>
          </cell>
          <cell r="B278" t="str">
            <v>      国际组织会费</v>
          </cell>
        </row>
        <row r="279">
          <cell r="A279">
            <v>2020402</v>
          </cell>
          <cell r="B279" t="str">
            <v>      国际组织捐赠</v>
          </cell>
        </row>
        <row r="280">
          <cell r="A280">
            <v>2020403</v>
          </cell>
          <cell r="B280" t="str">
            <v>      维和摊款</v>
          </cell>
        </row>
        <row r="281">
          <cell r="A281">
            <v>2020404</v>
          </cell>
          <cell r="B281" t="str">
            <v>      国际组织股金及基金</v>
          </cell>
        </row>
        <row r="282">
          <cell r="A282">
            <v>2020499</v>
          </cell>
          <cell r="B282" t="str">
            <v>      其他国际组织支出</v>
          </cell>
        </row>
        <row r="283">
          <cell r="A283">
            <v>20205</v>
          </cell>
          <cell r="B283" t="str">
            <v>    对外合作与交流</v>
          </cell>
        </row>
        <row r="284">
          <cell r="A284">
            <v>2020503</v>
          </cell>
          <cell r="B284" t="str">
            <v>      在华国际会议</v>
          </cell>
        </row>
        <row r="285">
          <cell r="A285">
            <v>2020504</v>
          </cell>
          <cell r="B285" t="str">
            <v>      国际交流活动</v>
          </cell>
        </row>
        <row r="286">
          <cell r="A286">
            <v>2020599</v>
          </cell>
          <cell r="B286" t="str">
            <v>      其他对外合作与交流支出</v>
          </cell>
        </row>
        <row r="287">
          <cell r="A287">
            <v>20206</v>
          </cell>
          <cell r="B287" t="str">
            <v>    对外宣传(款)</v>
          </cell>
        </row>
        <row r="288">
          <cell r="A288">
            <v>2020601</v>
          </cell>
          <cell r="B288" t="str">
            <v>      对外宣传(项)</v>
          </cell>
        </row>
        <row r="289">
          <cell r="A289">
            <v>20207</v>
          </cell>
          <cell r="B289" t="str">
            <v>    边界勘界联检</v>
          </cell>
        </row>
        <row r="290">
          <cell r="A290">
            <v>2020701</v>
          </cell>
          <cell r="B290" t="str">
            <v>      边界勘界</v>
          </cell>
        </row>
        <row r="291">
          <cell r="A291">
            <v>2020702</v>
          </cell>
          <cell r="B291" t="str">
            <v>      边界联检</v>
          </cell>
        </row>
        <row r="292">
          <cell r="A292">
            <v>2020703</v>
          </cell>
          <cell r="B292" t="str">
            <v>      边界界桩维护</v>
          </cell>
        </row>
        <row r="293">
          <cell r="A293">
            <v>2020799</v>
          </cell>
          <cell r="B293" t="str">
            <v>      其他支出</v>
          </cell>
        </row>
        <row r="294">
          <cell r="A294">
            <v>20299</v>
          </cell>
          <cell r="B294" t="str">
            <v>    其他外交支出(款)</v>
          </cell>
        </row>
        <row r="295">
          <cell r="A295">
            <v>2029901</v>
          </cell>
          <cell r="B295" t="str">
            <v>      其他外交支出(项)</v>
          </cell>
        </row>
        <row r="296">
          <cell r="A296">
            <v>203</v>
          </cell>
          <cell r="B296" t="str">
            <v>  国防支出</v>
          </cell>
        </row>
        <row r="297">
          <cell r="A297">
            <v>20301</v>
          </cell>
          <cell r="B297" t="str">
            <v>    现役部队(款)</v>
          </cell>
        </row>
        <row r="298">
          <cell r="A298">
            <v>2030101</v>
          </cell>
          <cell r="B298" t="str">
            <v>      现役部队(项)</v>
          </cell>
        </row>
        <row r="299">
          <cell r="A299">
            <v>20304</v>
          </cell>
          <cell r="B299" t="str">
            <v>    国防科研事业(款)</v>
          </cell>
        </row>
        <row r="300">
          <cell r="A300">
            <v>2030401</v>
          </cell>
          <cell r="B300" t="str">
            <v>      国防科研事业(项)</v>
          </cell>
        </row>
        <row r="301">
          <cell r="A301">
            <v>20305</v>
          </cell>
          <cell r="B301" t="str">
            <v>    专项工程(款)</v>
          </cell>
        </row>
        <row r="302">
          <cell r="A302">
            <v>2030501</v>
          </cell>
          <cell r="B302" t="str">
            <v>      专项工程(项)</v>
          </cell>
        </row>
        <row r="303">
          <cell r="A303">
            <v>20306</v>
          </cell>
          <cell r="B303" t="str">
            <v>    国防动员</v>
          </cell>
        </row>
        <row r="304">
          <cell r="A304">
            <v>2030601</v>
          </cell>
          <cell r="B304" t="str">
            <v>      兵役征集</v>
          </cell>
        </row>
        <row r="305">
          <cell r="A305">
            <v>2030602</v>
          </cell>
          <cell r="B305" t="str">
            <v>      经济动员</v>
          </cell>
        </row>
        <row r="306">
          <cell r="A306">
            <v>2030603</v>
          </cell>
          <cell r="B306" t="str">
            <v>      人民防空</v>
          </cell>
        </row>
        <row r="307">
          <cell r="A307">
            <v>2030604</v>
          </cell>
          <cell r="B307" t="str">
            <v>      交通战备</v>
          </cell>
        </row>
        <row r="308">
          <cell r="A308">
            <v>2030605</v>
          </cell>
          <cell r="B308" t="str">
            <v>      国防教育</v>
          </cell>
        </row>
        <row r="309">
          <cell r="A309">
            <v>2030606</v>
          </cell>
          <cell r="B309" t="str">
            <v>      预备役部队</v>
          </cell>
        </row>
        <row r="310">
          <cell r="A310">
            <v>2030607</v>
          </cell>
          <cell r="B310" t="str">
            <v>      民兵</v>
          </cell>
        </row>
        <row r="311">
          <cell r="A311">
            <v>2030699</v>
          </cell>
          <cell r="B311" t="str">
            <v>      其他国防动员支出</v>
          </cell>
        </row>
        <row r="312">
          <cell r="A312">
            <v>20399</v>
          </cell>
          <cell r="B312" t="str">
            <v>    其他国防支出(款)</v>
          </cell>
        </row>
        <row r="313">
          <cell r="A313">
            <v>2039901</v>
          </cell>
          <cell r="B313" t="str">
            <v>      其他国防支出(项)</v>
          </cell>
        </row>
        <row r="314">
          <cell r="A314">
            <v>204</v>
          </cell>
          <cell r="B314" t="str">
            <v>  公共安全支出</v>
          </cell>
        </row>
        <row r="315">
          <cell r="A315">
            <v>20401</v>
          </cell>
          <cell r="B315" t="str">
            <v>    武装警察</v>
          </cell>
        </row>
        <row r="316">
          <cell r="A316">
            <v>2040101</v>
          </cell>
          <cell r="B316" t="str">
            <v>      内卫</v>
          </cell>
        </row>
        <row r="317">
          <cell r="A317">
            <v>2040102</v>
          </cell>
          <cell r="B317" t="str">
            <v>      边防</v>
          </cell>
        </row>
        <row r="318">
          <cell r="A318">
            <v>2040103</v>
          </cell>
          <cell r="B318" t="str">
            <v>      消防</v>
          </cell>
        </row>
        <row r="319">
          <cell r="A319">
            <v>2040104</v>
          </cell>
          <cell r="B319" t="str">
            <v>      警卫</v>
          </cell>
        </row>
        <row r="320">
          <cell r="A320">
            <v>2040105</v>
          </cell>
          <cell r="B320" t="str">
            <v>      黄金</v>
          </cell>
        </row>
        <row r="321">
          <cell r="A321">
            <v>2040106</v>
          </cell>
          <cell r="B321" t="str">
            <v>      森林</v>
          </cell>
        </row>
        <row r="322">
          <cell r="A322">
            <v>2040107</v>
          </cell>
          <cell r="B322" t="str">
            <v>      水电</v>
          </cell>
        </row>
        <row r="323">
          <cell r="A323">
            <v>2040108</v>
          </cell>
          <cell r="B323" t="str">
            <v>      交通</v>
          </cell>
        </row>
        <row r="324">
          <cell r="A324">
            <v>2040199</v>
          </cell>
          <cell r="B324" t="str">
            <v>      其他武装警察支出</v>
          </cell>
        </row>
        <row r="325">
          <cell r="A325">
            <v>20402</v>
          </cell>
          <cell r="B325" t="str">
            <v>    公安</v>
          </cell>
        </row>
        <row r="326">
          <cell r="A326">
            <v>2040201</v>
          </cell>
          <cell r="B326" t="str">
            <v>      行政运行</v>
          </cell>
        </row>
        <row r="327">
          <cell r="A327">
            <v>2040202</v>
          </cell>
          <cell r="B327" t="str">
            <v>      一般行政管理事务</v>
          </cell>
        </row>
        <row r="328">
          <cell r="A328">
            <v>2040203</v>
          </cell>
          <cell r="B328" t="str">
            <v>      机关服务</v>
          </cell>
        </row>
        <row r="329">
          <cell r="A329">
            <v>2040204</v>
          </cell>
          <cell r="B329" t="str">
            <v>      治安管理</v>
          </cell>
        </row>
        <row r="330">
          <cell r="A330">
            <v>2040205</v>
          </cell>
          <cell r="B330" t="str">
            <v>      国内安全保卫</v>
          </cell>
        </row>
        <row r="331">
          <cell r="A331">
            <v>2040206</v>
          </cell>
          <cell r="B331" t="str">
            <v>      刑事侦查</v>
          </cell>
        </row>
        <row r="332">
          <cell r="A332">
            <v>2040207</v>
          </cell>
          <cell r="B332" t="str">
            <v>      经济犯罪侦查</v>
          </cell>
        </row>
        <row r="333">
          <cell r="A333">
            <v>2040208</v>
          </cell>
          <cell r="B333" t="str">
            <v>      出入境管理</v>
          </cell>
        </row>
        <row r="334">
          <cell r="A334">
            <v>2040209</v>
          </cell>
          <cell r="B334" t="str">
            <v>      行动技术管理</v>
          </cell>
        </row>
        <row r="335">
          <cell r="A335">
            <v>2040210</v>
          </cell>
          <cell r="B335" t="str">
            <v>      防范和处理邪教犯罪</v>
          </cell>
        </row>
        <row r="336">
          <cell r="A336">
            <v>2040211</v>
          </cell>
          <cell r="B336" t="str">
            <v>      禁毒管理</v>
          </cell>
        </row>
        <row r="337">
          <cell r="A337">
            <v>2040212</v>
          </cell>
          <cell r="B337" t="str">
            <v>      道路交通管理</v>
          </cell>
        </row>
        <row r="338">
          <cell r="A338">
            <v>2040213</v>
          </cell>
          <cell r="B338" t="str">
            <v>      网络侦控管理</v>
          </cell>
        </row>
        <row r="339">
          <cell r="A339">
            <v>2040214</v>
          </cell>
          <cell r="B339" t="str">
            <v>      反恐怖</v>
          </cell>
        </row>
        <row r="340">
          <cell r="A340">
            <v>2040215</v>
          </cell>
          <cell r="B340" t="str">
            <v>      居民身份证管理</v>
          </cell>
        </row>
        <row r="341">
          <cell r="A341">
            <v>2040216</v>
          </cell>
          <cell r="B341" t="str">
            <v>      网络运行及维护</v>
          </cell>
        </row>
        <row r="342">
          <cell r="A342">
            <v>2040217</v>
          </cell>
          <cell r="B342" t="str">
            <v>      拘押收教场所管理</v>
          </cell>
        </row>
        <row r="343">
          <cell r="A343">
            <v>2040218</v>
          </cell>
          <cell r="B343" t="str">
            <v>      警犬繁育及训养</v>
          </cell>
        </row>
        <row r="344">
          <cell r="A344">
            <v>2040219</v>
          </cell>
          <cell r="B344" t="str">
            <v>      信息化建设</v>
          </cell>
        </row>
        <row r="345">
          <cell r="A345">
            <v>2040250</v>
          </cell>
          <cell r="B345" t="str">
            <v>      事业运行</v>
          </cell>
        </row>
        <row r="346">
          <cell r="A346">
            <v>2040299</v>
          </cell>
          <cell r="B346" t="str">
            <v>      其他公安支出</v>
          </cell>
        </row>
        <row r="347">
          <cell r="A347">
            <v>20403</v>
          </cell>
          <cell r="B347" t="str">
            <v>    国家安全</v>
          </cell>
        </row>
        <row r="348">
          <cell r="A348">
            <v>2040301</v>
          </cell>
          <cell r="B348" t="str">
            <v>      行政运行</v>
          </cell>
        </row>
        <row r="349">
          <cell r="A349">
            <v>2040302</v>
          </cell>
          <cell r="B349" t="str">
            <v>      一般行政管理事务</v>
          </cell>
        </row>
        <row r="350">
          <cell r="A350">
            <v>2040303</v>
          </cell>
          <cell r="B350" t="str">
            <v>      机关服务</v>
          </cell>
        </row>
        <row r="351">
          <cell r="A351">
            <v>2040304</v>
          </cell>
          <cell r="B351" t="str">
            <v>      安全业务</v>
          </cell>
        </row>
        <row r="352">
          <cell r="A352">
            <v>2040350</v>
          </cell>
          <cell r="B352" t="str">
            <v>      事业运行</v>
          </cell>
        </row>
        <row r="353">
          <cell r="A353">
            <v>2040399</v>
          </cell>
          <cell r="B353" t="str">
            <v>      其他国家安全支出</v>
          </cell>
        </row>
        <row r="354">
          <cell r="A354">
            <v>20404</v>
          </cell>
          <cell r="B354" t="str">
            <v>    检察</v>
          </cell>
        </row>
        <row r="355">
          <cell r="A355">
            <v>2040401</v>
          </cell>
          <cell r="B355" t="str">
            <v>      行政运行</v>
          </cell>
        </row>
        <row r="356">
          <cell r="A356">
            <v>2040402</v>
          </cell>
          <cell r="B356" t="str">
            <v>      一般行政管理事务</v>
          </cell>
        </row>
        <row r="357">
          <cell r="A357">
            <v>2040403</v>
          </cell>
          <cell r="B357" t="str">
            <v>      机关服务</v>
          </cell>
        </row>
        <row r="358">
          <cell r="A358">
            <v>2040404</v>
          </cell>
          <cell r="B358" t="str">
            <v>      查办和预防职务犯罪</v>
          </cell>
        </row>
        <row r="359">
          <cell r="A359">
            <v>2040405</v>
          </cell>
          <cell r="B359" t="str">
            <v>      公诉和审判监督</v>
          </cell>
        </row>
        <row r="360">
          <cell r="A360">
            <v>2040406</v>
          </cell>
          <cell r="B360" t="str">
            <v>      侦查监督</v>
          </cell>
        </row>
        <row r="361">
          <cell r="A361">
            <v>2040407</v>
          </cell>
          <cell r="B361" t="str">
            <v>      执行监督</v>
          </cell>
        </row>
        <row r="362">
          <cell r="A362">
            <v>2040408</v>
          </cell>
          <cell r="B362" t="str">
            <v>      控告申诉</v>
          </cell>
        </row>
        <row r="363">
          <cell r="A363">
            <v>2040409</v>
          </cell>
          <cell r="B363" t="str">
            <v>      “两房”建设</v>
          </cell>
        </row>
        <row r="364">
          <cell r="A364">
            <v>2040450</v>
          </cell>
          <cell r="B364" t="str">
            <v>      事业运行</v>
          </cell>
        </row>
        <row r="365">
          <cell r="A365">
            <v>2040499</v>
          </cell>
          <cell r="B365" t="str">
            <v>      其他检察支出</v>
          </cell>
        </row>
        <row r="366">
          <cell r="A366">
            <v>20405</v>
          </cell>
          <cell r="B366" t="str">
            <v>    法院</v>
          </cell>
        </row>
        <row r="367">
          <cell r="A367">
            <v>2040501</v>
          </cell>
          <cell r="B367" t="str">
            <v>      行政运行</v>
          </cell>
        </row>
        <row r="368">
          <cell r="A368">
            <v>2040502</v>
          </cell>
          <cell r="B368" t="str">
            <v>      一般行政管理事务</v>
          </cell>
        </row>
        <row r="369">
          <cell r="A369">
            <v>2040503</v>
          </cell>
          <cell r="B369" t="str">
            <v>      机关服务</v>
          </cell>
        </row>
        <row r="370">
          <cell r="A370">
            <v>2040504</v>
          </cell>
          <cell r="B370" t="str">
            <v>      案件审判</v>
          </cell>
        </row>
        <row r="371">
          <cell r="A371">
            <v>2040505</v>
          </cell>
          <cell r="B371" t="str">
            <v>      案件执行</v>
          </cell>
        </row>
        <row r="372">
          <cell r="A372">
            <v>2040506</v>
          </cell>
          <cell r="B372" t="str">
            <v>      “两庭”建设</v>
          </cell>
        </row>
        <row r="373">
          <cell r="A373">
            <v>2040550</v>
          </cell>
          <cell r="B373" t="str">
            <v>      事业运行</v>
          </cell>
        </row>
        <row r="374">
          <cell r="A374">
            <v>2040599</v>
          </cell>
          <cell r="B374" t="str">
            <v>      其他法院支出</v>
          </cell>
        </row>
        <row r="375">
          <cell r="A375">
            <v>20406</v>
          </cell>
          <cell r="B375" t="str">
            <v>    司法</v>
          </cell>
        </row>
        <row r="376">
          <cell r="A376">
            <v>2040601</v>
          </cell>
          <cell r="B376" t="str">
            <v>      行政运行</v>
          </cell>
        </row>
        <row r="377">
          <cell r="A377">
            <v>2040602</v>
          </cell>
          <cell r="B377" t="str">
            <v>      一般行政管理事务</v>
          </cell>
        </row>
        <row r="378">
          <cell r="A378">
            <v>2040603</v>
          </cell>
          <cell r="B378" t="str">
            <v>      机关服务</v>
          </cell>
        </row>
        <row r="379">
          <cell r="A379">
            <v>2040604</v>
          </cell>
          <cell r="B379" t="str">
            <v>      基层司法业务</v>
          </cell>
        </row>
        <row r="380">
          <cell r="A380">
            <v>2040605</v>
          </cell>
          <cell r="B380" t="str">
            <v>      普法宣传</v>
          </cell>
        </row>
        <row r="381">
          <cell r="A381">
            <v>2040606</v>
          </cell>
          <cell r="B381" t="str">
            <v>      律师公证管理</v>
          </cell>
        </row>
        <row r="382">
          <cell r="A382">
            <v>2040607</v>
          </cell>
          <cell r="B382" t="str">
            <v>      法律援助</v>
          </cell>
        </row>
        <row r="383">
          <cell r="A383">
            <v>2040608</v>
          </cell>
          <cell r="B383" t="str">
            <v>      司法统一考试</v>
          </cell>
        </row>
        <row r="384">
          <cell r="A384">
            <v>2040609</v>
          </cell>
          <cell r="B384" t="str">
            <v>      仲裁</v>
          </cell>
        </row>
        <row r="385">
          <cell r="A385">
            <v>2040610</v>
          </cell>
          <cell r="B385" t="str">
            <v>      社区矫正</v>
          </cell>
        </row>
        <row r="386">
          <cell r="A386">
            <v>2040611</v>
          </cell>
          <cell r="B386" t="str">
            <v>      司法鉴定</v>
          </cell>
        </row>
        <row r="387">
          <cell r="A387">
            <v>2040650</v>
          </cell>
          <cell r="B387" t="str">
            <v>      事业运行</v>
          </cell>
        </row>
        <row r="388">
          <cell r="A388">
            <v>2040699</v>
          </cell>
          <cell r="B388" t="str">
            <v>      其他司法支出</v>
          </cell>
        </row>
        <row r="389">
          <cell r="A389">
            <v>20407</v>
          </cell>
          <cell r="B389" t="str">
            <v>    监狱</v>
          </cell>
        </row>
        <row r="390">
          <cell r="A390">
            <v>2040701</v>
          </cell>
          <cell r="B390" t="str">
            <v>      行政运行</v>
          </cell>
        </row>
        <row r="391">
          <cell r="A391">
            <v>2040702</v>
          </cell>
          <cell r="B391" t="str">
            <v>      一般行政管理事务</v>
          </cell>
        </row>
        <row r="392">
          <cell r="A392">
            <v>2040703</v>
          </cell>
          <cell r="B392" t="str">
            <v>      机关服务</v>
          </cell>
        </row>
        <row r="393">
          <cell r="A393">
            <v>2040704</v>
          </cell>
          <cell r="B393" t="str">
            <v>      犯人生活</v>
          </cell>
        </row>
        <row r="394">
          <cell r="A394">
            <v>2040705</v>
          </cell>
          <cell r="B394" t="str">
            <v>      犯人改造</v>
          </cell>
        </row>
        <row r="395">
          <cell r="A395">
            <v>2040706</v>
          </cell>
          <cell r="B395" t="str">
            <v>      狱政设施建设</v>
          </cell>
        </row>
        <row r="396">
          <cell r="A396">
            <v>2040750</v>
          </cell>
          <cell r="B396" t="str">
            <v>      事业运行</v>
          </cell>
        </row>
        <row r="397">
          <cell r="A397">
            <v>2040799</v>
          </cell>
          <cell r="B397" t="str">
            <v>      其他监狱支出</v>
          </cell>
        </row>
        <row r="398">
          <cell r="A398">
            <v>20408</v>
          </cell>
          <cell r="B398" t="str">
            <v>    强制隔离戒毒</v>
          </cell>
        </row>
        <row r="399">
          <cell r="A399">
            <v>2040801</v>
          </cell>
          <cell r="B399" t="str">
            <v>      行政运行</v>
          </cell>
        </row>
        <row r="400">
          <cell r="A400">
            <v>2040802</v>
          </cell>
          <cell r="B400" t="str">
            <v>      一般行政管理事务</v>
          </cell>
        </row>
        <row r="401">
          <cell r="A401">
            <v>2040803</v>
          </cell>
          <cell r="B401" t="str">
            <v>      机关服务</v>
          </cell>
        </row>
        <row r="402">
          <cell r="A402">
            <v>2040804</v>
          </cell>
          <cell r="B402" t="str">
            <v>      强制隔离戒毒人员生活</v>
          </cell>
        </row>
        <row r="403">
          <cell r="A403">
            <v>2040805</v>
          </cell>
          <cell r="B403" t="str">
            <v>      强制隔离戒毒人员教育</v>
          </cell>
        </row>
        <row r="404">
          <cell r="A404">
            <v>2040806</v>
          </cell>
          <cell r="B404" t="str">
            <v>      所政设施建设</v>
          </cell>
        </row>
        <row r="405">
          <cell r="A405">
            <v>2040850</v>
          </cell>
          <cell r="B405" t="str">
            <v>      事业运行</v>
          </cell>
        </row>
        <row r="406">
          <cell r="A406">
            <v>2040899</v>
          </cell>
          <cell r="B406" t="str">
            <v>      其他强制隔离戒毒支出</v>
          </cell>
        </row>
        <row r="407">
          <cell r="A407">
            <v>20409</v>
          </cell>
          <cell r="B407" t="str">
            <v>    国家保密</v>
          </cell>
        </row>
        <row r="408">
          <cell r="A408">
            <v>2040901</v>
          </cell>
          <cell r="B408" t="str">
            <v>      行政运行</v>
          </cell>
        </row>
        <row r="409">
          <cell r="A409">
            <v>2040902</v>
          </cell>
          <cell r="B409" t="str">
            <v>      一般行政管理事务</v>
          </cell>
        </row>
        <row r="410">
          <cell r="A410">
            <v>2040903</v>
          </cell>
          <cell r="B410" t="str">
            <v>      机关服务</v>
          </cell>
        </row>
        <row r="411">
          <cell r="A411">
            <v>2040904</v>
          </cell>
          <cell r="B411" t="str">
            <v>      保密技术</v>
          </cell>
        </row>
        <row r="412">
          <cell r="A412">
            <v>2040905</v>
          </cell>
          <cell r="B412" t="str">
            <v>      保密管理</v>
          </cell>
        </row>
        <row r="413">
          <cell r="A413">
            <v>2040950</v>
          </cell>
          <cell r="B413" t="str">
            <v>      事业运行</v>
          </cell>
        </row>
        <row r="414">
          <cell r="A414">
            <v>2040999</v>
          </cell>
          <cell r="B414" t="str">
            <v>      其他国家保密支出</v>
          </cell>
        </row>
        <row r="415">
          <cell r="A415">
            <v>20410</v>
          </cell>
          <cell r="B415" t="str">
            <v>    缉私警察</v>
          </cell>
        </row>
        <row r="416">
          <cell r="A416">
            <v>2041001</v>
          </cell>
          <cell r="B416" t="str">
            <v>      行政运行</v>
          </cell>
        </row>
        <row r="417">
          <cell r="A417">
            <v>2041002</v>
          </cell>
          <cell r="B417" t="str">
            <v>      一般行政管理事务</v>
          </cell>
        </row>
        <row r="418">
          <cell r="A418">
            <v>2041003</v>
          </cell>
          <cell r="B418" t="str">
            <v>      专项缉私活动支出</v>
          </cell>
        </row>
        <row r="419">
          <cell r="A419">
            <v>2041004</v>
          </cell>
          <cell r="B419" t="str">
            <v>      缉私情报</v>
          </cell>
        </row>
        <row r="420">
          <cell r="A420">
            <v>2041005</v>
          </cell>
          <cell r="B420" t="str">
            <v>      禁毒及缉毒</v>
          </cell>
        </row>
        <row r="421">
          <cell r="A421">
            <v>2041006</v>
          </cell>
          <cell r="B421" t="str">
            <v>      网络运行及维护</v>
          </cell>
        </row>
        <row r="422">
          <cell r="A422">
            <v>2041099</v>
          </cell>
          <cell r="B422" t="str">
            <v>      其他缉私警察支出</v>
          </cell>
        </row>
        <row r="423">
          <cell r="A423">
            <v>20411</v>
          </cell>
          <cell r="B423" t="str">
            <v>    海警</v>
          </cell>
        </row>
        <row r="424">
          <cell r="A424">
            <v>2041101</v>
          </cell>
          <cell r="B424" t="str">
            <v>      公安现役基本支出</v>
          </cell>
        </row>
        <row r="425">
          <cell r="A425">
            <v>2041102</v>
          </cell>
          <cell r="B425" t="str">
            <v>      行政运行</v>
          </cell>
        </row>
        <row r="426">
          <cell r="A426">
            <v>2041103</v>
          </cell>
          <cell r="B426" t="str">
            <v>      一般管理事务</v>
          </cell>
        </row>
        <row r="427">
          <cell r="A427">
            <v>2041104</v>
          </cell>
          <cell r="B427" t="str">
            <v>      维权执法业务</v>
          </cell>
        </row>
        <row r="428">
          <cell r="A428">
            <v>2041105</v>
          </cell>
          <cell r="B428" t="str">
            <v>      装备建设和运行维护</v>
          </cell>
        </row>
        <row r="429">
          <cell r="A429">
            <v>2041106</v>
          </cell>
          <cell r="B429" t="str">
            <v>      信息化建设及运行维护</v>
          </cell>
        </row>
        <row r="430">
          <cell r="A430">
            <v>2041107</v>
          </cell>
          <cell r="B430" t="str">
            <v>      基础设施建设及维护</v>
          </cell>
        </row>
        <row r="431">
          <cell r="A431">
            <v>2041108</v>
          </cell>
          <cell r="B431" t="str">
            <v>      其他海警支出</v>
          </cell>
        </row>
        <row r="432">
          <cell r="A432">
            <v>20499</v>
          </cell>
          <cell r="B432" t="str">
            <v>    其他公共安全支出(款)</v>
          </cell>
        </row>
        <row r="433">
          <cell r="A433">
            <v>2049901</v>
          </cell>
          <cell r="B433" t="str">
            <v>      其他公共安全支出(项)</v>
          </cell>
        </row>
        <row r="434">
          <cell r="A434">
            <v>2049902</v>
          </cell>
          <cell r="B434" t="str">
            <v>      其他消防</v>
          </cell>
        </row>
        <row r="435">
          <cell r="A435">
            <v>205</v>
          </cell>
          <cell r="B435" t="str">
            <v>  教育支出</v>
          </cell>
        </row>
        <row r="436">
          <cell r="A436">
            <v>20501</v>
          </cell>
          <cell r="B436" t="str">
            <v>    教育管理事务</v>
          </cell>
        </row>
        <row r="437">
          <cell r="A437">
            <v>2050101</v>
          </cell>
          <cell r="B437" t="str">
            <v>      行政运行</v>
          </cell>
        </row>
        <row r="438">
          <cell r="A438">
            <v>2050102</v>
          </cell>
          <cell r="B438" t="str">
            <v>      一般行政管理事务</v>
          </cell>
        </row>
        <row r="439">
          <cell r="A439">
            <v>2050103</v>
          </cell>
          <cell r="B439" t="str">
            <v>      机关服务</v>
          </cell>
        </row>
        <row r="440">
          <cell r="A440">
            <v>2050199</v>
          </cell>
          <cell r="B440" t="str">
            <v>      其他教育管理事务支出</v>
          </cell>
        </row>
        <row r="441">
          <cell r="A441">
            <v>20502</v>
          </cell>
          <cell r="B441" t="str">
            <v>    普通教育</v>
          </cell>
        </row>
        <row r="442">
          <cell r="A442">
            <v>2050201</v>
          </cell>
          <cell r="B442" t="str">
            <v>      学前教育</v>
          </cell>
        </row>
        <row r="443">
          <cell r="A443">
            <v>2050202</v>
          </cell>
          <cell r="B443" t="str">
            <v>      小学教育</v>
          </cell>
        </row>
        <row r="444">
          <cell r="A444">
            <v>2050203</v>
          </cell>
          <cell r="B444" t="str">
            <v>      初中教育</v>
          </cell>
        </row>
        <row r="445">
          <cell r="A445">
            <v>2050204</v>
          </cell>
          <cell r="B445" t="str">
            <v>      高中教育</v>
          </cell>
        </row>
        <row r="446">
          <cell r="A446">
            <v>2050205</v>
          </cell>
          <cell r="B446" t="str">
            <v>      高等教育</v>
          </cell>
        </row>
        <row r="447">
          <cell r="A447">
            <v>2050206</v>
          </cell>
          <cell r="B447" t="str">
            <v>      化解农村义务教育债务支出</v>
          </cell>
        </row>
        <row r="448">
          <cell r="A448">
            <v>2050207</v>
          </cell>
          <cell r="B448" t="str">
            <v>      化解普通高中债务支出</v>
          </cell>
        </row>
        <row r="449">
          <cell r="A449">
            <v>2050299</v>
          </cell>
          <cell r="B449" t="str">
            <v>      其他普通教育支出</v>
          </cell>
        </row>
        <row r="450">
          <cell r="A450">
            <v>20503</v>
          </cell>
          <cell r="B450" t="str">
            <v>    职业教育</v>
          </cell>
        </row>
        <row r="451">
          <cell r="A451">
            <v>2050301</v>
          </cell>
          <cell r="B451" t="str">
            <v>      初等职业教育</v>
          </cell>
        </row>
        <row r="452">
          <cell r="A452">
            <v>2050302</v>
          </cell>
          <cell r="B452" t="str">
            <v>      中专教育</v>
          </cell>
        </row>
        <row r="453">
          <cell r="A453">
            <v>2050303</v>
          </cell>
          <cell r="B453" t="str">
            <v>      技校教育</v>
          </cell>
        </row>
        <row r="454">
          <cell r="A454">
            <v>2050304</v>
          </cell>
          <cell r="B454" t="str">
            <v>      职业高中教育</v>
          </cell>
        </row>
        <row r="455">
          <cell r="A455">
            <v>2050305</v>
          </cell>
          <cell r="B455" t="str">
            <v>      高等职业教育</v>
          </cell>
        </row>
        <row r="456">
          <cell r="A456">
            <v>2050399</v>
          </cell>
          <cell r="B456" t="str">
            <v>      其他职业教育支出</v>
          </cell>
        </row>
        <row r="457">
          <cell r="A457">
            <v>20504</v>
          </cell>
          <cell r="B457" t="str">
            <v>    成人教育</v>
          </cell>
        </row>
        <row r="458">
          <cell r="A458">
            <v>2050401</v>
          </cell>
          <cell r="B458" t="str">
            <v>      成人初等教育</v>
          </cell>
        </row>
        <row r="459">
          <cell r="A459">
            <v>2050402</v>
          </cell>
          <cell r="B459" t="str">
            <v>      成人中等教育</v>
          </cell>
        </row>
        <row r="460">
          <cell r="A460">
            <v>2050403</v>
          </cell>
          <cell r="B460" t="str">
            <v>      成人高等教育</v>
          </cell>
        </row>
        <row r="461">
          <cell r="A461">
            <v>2050404</v>
          </cell>
          <cell r="B461" t="str">
            <v>      成人广播电视教育</v>
          </cell>
        </row>
        <row r="462">
          <cell r="A462">
            <v>2050499</v>
          </cell>
          <cell r="B462" t="str">
            <v>      其他成人教育支出</v>
          </cell>
        </row>
        <row r="463">
          <cell r="A463">
            <v>20505</v>
          </cell>
          <cell r="B463" t="str">
            <v>    广播电视教育</v>
          </cell>
        </row>
        <row r="464">
          <cell r="A464">
            <v>2050501</v>
          </cell>
          <cell r="B464" t="str">
            <v>      广播电视学校</v>
          </cell>
        </row>
        <row r="465">
          <cell r="A465">
            <v>2050502</v>
          </cell>
          <cell r="B465" t="str">
            <v>      教育电视台</v>
          </cell>
        </row>
        <row r="466">
          <cell r="A466">
            <v>2050599</v>
          </cell>
          <cell r="B466" t="str">
            <v>      其他广播电视教育支出</v>
          </cell>
        </row>
        <row r="467">
          <cell r="A467">
            <v>20506</v>
          </cell>
          <cell r="B467" t="str">
            <v>    留学教育</v>
          </cell>
        </row>
        <row r="468">
          <cell r="A468">
            <v>2050601</v>
          </cell>
          <cell r="B468" t="str">
            <v>      出国留学教育</v>
          </cell>
        </row>
        <row r="469">
          <cell r="A469">
            <v>2050602</v>
          </cell>
          <cell r="B469" t="str">
            <v>      来华留学教育</v>
          </cell>
        </row>
        <row r="470">
          <cell r="A470">
            <v>2050699</v>
          </cell>
          <cell r="B470" t="str">
            <v>      其他留学教育支出</v>
          </cell>
        </row>
        <row r="471">
          <cell r="A471">
            <v>20507</v>
          </cell>
          <cell r="B471" t="str">
            <v>    特殊教育</v>
          </cell>
        </row>
        <row r="472">
          <cell r="A472">
            <v>2050701</v>
          </cell>
          <cell r="B472" t="str">
            <v>      特殊学校教育</v>
          </cell>
        </row>
        <row r="473">
          <cell r="A473">
            <v>2050702</v>
          </cell>
          <cell r="B473" t="str">
            <v>      工读学校教育</v>
          </cell>
        </row>
        <row r="474">
          <cell r="A474">
            <v>2050799</v>
          </cell>
          <cell r="B474" t="str">
            <v>      其他特殊教育支出</v>
          </cell>
        </row>
        <row r="475">
          <cell r="A475">
            <v>20508</v>
          </cell>
          <cell r="B475" t="str">
            <v>    进修及培训</v>
          </cell>
        </row>
        <row r="476">
          <cell r="A476">
            <v>2050801</v>
          </cell>
          <cell r="B476" t="str">
            <v>      教师进修</v>
          </cell>
        </row>
        <row r="477">
          <cell r="A477">
            <v>2050802</v>
          </cell>
          <cell r="B477" t="str">
            <v>      干部教育</v>
          </cell>
        </row>
        <row r="478">
          <cell r="A478">
            <v>2050803</v>
          </cell>
          <cell r="B478" t="str">
            <v>      培训支出</v>
          </cell>
        </row>
        <row r="479">
          <cell r="A479">
            <v>2050804</v>
          </cell>
          <cell r="B479" t="str">
            <v>      退役士兵能力提升</v>
          </cell>
        </row>
        <row r="480">
          <cell r="A480">
            <v>2050899</v>
          </cell>
          <cell r="B480" t="str">
            <v>      其他进修及培训</v>
          </cell>
        </row>
        <row r="481">
          <cell r="A481">
            <v>20509</v>
          </cell>
          <cell r="B481" t="str">
            <v>    教育费附加安排的支出</v>
          </cell>
        </row>
        <row r="482">
          <cell r="A482">
            <v>2050901</v>
          </cell>
          <cell r="B482" t="str">
            <v>      农村中小学校舍建设</v>
          </cell>
        </row>
        <row r="483">
          <cell r="A483">
            <v>2050902</v>
          </cell>
          <cell r="B483" t="str">
            <v>      农村中小学教学设施</v>
          </cell>
        </row>
        <row r="484">
          <cell r="A484">
            <v>2050903</v>
          </cell>
          <cell r="B484" t="str">
            <v>      城市中小学校舍建设</v>
          </cell>
        </row>
        <row r="485">
          <cell r="A485">
            <v>2050904</v>
          </cell>
          <cell r="B485" t="str">
            <v>      城市中小学教学设施</v>
          </cell>
        </row>
        <row r="486">
          <cell r="A486">
            <v>2050905</v>
          </cell>
          <cell r="B486" t="str">
            <v>      中等职业学校教学设施</v>
          </cell>
        </row>
        <row r="487">
          <cell r="A487">
            <v>2050999</v>
          </cell>
          <cell r="B487" t="str">
            <v>      其他教育费附加安排的支出</v>
          </cell>
        </row>
        <row r="488">
          <cell r="A488">
            <v>20599</v>
          </cell>
          <cell r="B488" t="str">
            <v>    其他教育支出(款)</v>
          </cell>
        </row>
        <row r="489">
          <cell r="A489">
            <v>2059999</v>
          </cell>
          <cell r="B489" t="str">
            <v>      其他教育支出(项)</v>
          </cell>
        </row>
        <row r="490">
          <cell r="A490">
            <v>206</v>
          </cell>
          <cell r="B490" t="str">
            <v>  科学技术支出</v>
          </cell>
        </row>
        <row r="491">
          <cell r="A491">
            <v>20601</v>
          </cell>
          <cell r="B491" t="str">
            <v>    科学技术管理事务</v>
          </cell>
        </row>
        <row r="492">
          <cell r="A492">
            <v>2060101</v>
          </cell>
          <cell r="B492" t="str">
            <v>      行政运行</v>
          </cell>
        </row>
        <row r="493">
          <cell r="A493">
            <v>2060102</v>
          </cell>
          <cell r="B493" t="str">
            <v>      一般行政管理事务</v>
          </cell>
        </row>
        <row r="494">
          <cell r="A494">
            <v>2060103</v>
          </cell>
          <cell r="B494" t="str">
            <v>      机关服务</v>
          </cell>
        </row>
        <row r="495">
          <cell r="A495">
            <v>2060199</v>
          </cell>
          <cell r="B495" t="str">
            <v>      其他科学技术管理事务支出</v>
          </cell>
        </row>
        <row r="496">
          <cell r="A496">
            <v>20602</v>
          </cell>
          <cell r="B496" t="str">
            <v>    基础研究</v>
          </cell>
        </row>
        <row r="497">
          <cell r="A497">
            <v>2060201</v>
          </cell>
          <cell r="B497" t="str">
            <v>      机构运行</v>
          </cell>
        </row>
        <row r="498">
          <cell r="A498">
            <v>2060202</v>
          </cell>
          <cell r="B498" t="str">
            <v>      重点基础研究规划</v>
          </cell>
        </row>
        <row r="499">
          <cell r="A499">
            <v>2060203</v>
          </cell>
          <cell r="B499" t="str">
            <v>      自然科学基金</v>
          </cell>
        </row>
        <row r="500">
          <cell r="A500">
            <v>2060204</v>
          </cell>
          <cell r="B500" t="str">
            <v>      重点实验室及相关设施</v>
          </cell>
        </row>
        <row r="501">
          <cell r="A501">
            <v>2060205</v>
          </cell>
          <cell r="B501" t="str">
            <v>      重大科学工程</v>
          </cell>
        </row>
        <row r="502">
          <cell r="A502">
            <v>2060206</v>
          </cell>
          <cell r="B502" t="str">
            <v>      专项基础科研</v>
          </cell>
        </row>
        <row r="503">
          <cell r="A503">
            <v>2060207</v>
          </cell>
          <cell r="B503" t="str">
            <v>      专项技术基础</v>
          </cell>
        </row>
        <row r="504">
          <cell r="A504">
            <v>2060299</v>
          </cell>
          <cell r="B504" t="str">
            <v>      其他基础研究支出</v>
          </cell>
        </row>
        <row r="505">
          <cell r="A505">
            <v>20603</v>
          </cell>
          <cell r="B505" t="str">
            <v>    应用研究</v>
          </cell>
        </row>
        <row r="506">
          <cell r="A506">
            <v>2060301</v>
          </cell>
          <cell r="B506" t="str">
            <v>      机构运行</v>
          </cell>
        </row>
        <row r="507">
          <cell r="A507">
            <v>2060302</v>
          </cell>
          <cell r="B507" t="str">
            <v>      社会公益研究</v>
          </cell>
        </row>
        <row r="508">
          <cell r="A508">
            <v>2060303</v>
          </cell>
          <cell r="B508" t="str">
            <v>      高技术研究</v>
          </cell>
        </row>
        <row r="509">
          <cell r="A509">
            <v>2060304</v>
          </cell>
          <cell r="B509" t="str">
            <v>      专项科研试制</v>
          </cell>
        </row>
        <row r="510">
          <cell r="A510">
            <v>2060399</v>
          </cell>
          <cell r="B510" t="str">
            <v>      其他应用研究支出</v>
          </cell>
        </row>
        <row r="511">
          <cell r="A511">
            <v>20604</v>
          </cell>
          <cell r="B511" t="str">
            <v>    技术研究与开发</v>
          </cell>
        </row>
        <row r="512">
          <cell r="A512">
            <v>2060401</v>
          </cell>
          <cell r="B512" t="str">
            <v>      机构运行</v>
          </cell>
        </row>
        <row r="513">
          <cell r="A513">
            <v>2060402</v>
          </cell>
          <cell r="B513" t="str">
            <v>      应用技术研究与开发</v>
          </cell>
        </row>
        <row r="514">
          <cell r="A514">
            <v>2060403</v>
          </cell>
          <cell r="B514" t="str">
            <v>      产业技术研究与开发</v>
          </cell>
        </row>
        <row r="515">
          <cell r="A515">
            <v>2060404</v>
          </cell>
          <cell r="B515" t="str">
            <v>      科技成果转化与扩散</v>
          </cell>
        </row>
        <row r="516">
          <cell r="A516">
            <v>2060499</v>
          </cell>
          <cell r="B516" t="str">
            <v>      其他技术研究与开发支出</v>
          </cell>
        </row>
        <row r="517">
          <cell r="A517">
            <v>20605</v>
          </cell>
          <cell r="B517" t="str">
            <v>    科技条件与服务</v>
          </cell>
        </row>
        <row r="518">
          <cell r="A518">
            <v>2060501</v>
          </cell>
          <cell r="B518" t="str">
            <v>      机构运行</v>
          </cell>
        </row>
        <row r="519">
          <cell r="A519">
            <v>2060502</v>
          </cell>
          <cell r="B519" t="str">
            <v>      技术创新服务体系</v>
          </cell>
        </row>
        <row r="520">
          <cell r="A520">
            <v>2060503</v>
          </cell>
          <cell r="B520" t="str">
            <v>      科技条件专项</v>
          </cell>
        </row>
        <row r="521">
          <cell r="A521">
            <v>2060599</v>
          </cell>
          <cell r="B521" t="str">
            <v>      其他科技条件与服务支出</v>
          </cell>
        </row>
        <row r="522">
          <cell r="A522">
            <v>20606</v>
          </cell>
          <cell r="B522" t="str">
            <v>    社会科学</v>
          </cell>
        </row>
        <row r="523">
          <cell r="A523">
            <v>2060601</v>
          </cell>
          <cell r="B523" t="str">
            <v>      社会科学研究机构</v>
          </cell>
        </row>
        <row r="524">
          <cell r="A524">
            <v>2060602</v>
          </cell>
          <cell r="B524" t="str">
            <v>      社会科学研究</v>
          </cell>
        </row>
        <row r="525">
          <cell r="A525">
            <v>2060603</v>
          </cell>
          <cell r="B525" t="str">
            <v>      社科基金支出</v>
          </cell>
        </row>
        <row r="526">
          <cell r="A526">
            <v>2060699</v>
          </cell>
          <cell r="B526" t="str">
            <v>      其他社会科学支出</v>
          </cell>
        </row>
        <row r="527">
          <cell r="A527">
            <v>20607</v>
          </cell>
          <cell r="B527" t="str">
            <v>    科学技术普及</v>
          </cell>
        </row>
        <row r="528">
          <cell r="A528">
            <v>2060701</v>
          </cell>
          <cell r="B528" t="str">
            <v>      机构运行</v>
          </cell>
        </row>
        <row r="529">
          <cell r="A529">
            <v>2060702</v>
          </cell>
          <cell r="B529" t="str">
            <v>      科普活动</v>
          </cell>
        </row>
        <row r="530">
          <cell r="A530">
            <v>2060703</v>
          </cell>
          <cell r="B530" t="str">
            <v>      青少年科技活动</v>
          </cell>
        </row>
        <row r="531">
          <cell r="A531">
            <v>2060704</v>
          </cell>
          <cell r="B531" t="str">
            <v>      学术交流活动</v>
          </cell>
        </row>
        <row r="532">
          <cell r="A532">
            <v>2060705</v>
          </cell>
          <cell r="B532" t="str">
            <v>      科技馆站</v>
          </cell>
        </row>
        <row r="533">
          <cell r="A533">
            <v>2060799</v>
          </cell>
          <cell r="B533" t="str">
            <v>      其他科学技术普及支出</v>
          </cell>
        </row>
        <row r="534">
          <cell r="A534">
            <v>20608</v>
          </cell>
          <cell r="B534" t="str">
            <v>    科技交流与合作</v>
          </cell>
        </row>
        <row r="535">
          <cell r="A535">
            <v>2060801</v>
          </cell>
          <cell r="B535" t="str">
            <v>      国际交流与合作</v>
          </cell>
        </row>
        <row r="536">
          <cell r="A536">
            <v>2060802</v>
          </cell>
          <cell r="B536" t="str">
            <v>      重大科技合作项目</v>
          </cell>
        </row>
        <row r="537">
          <cell r="A537">
            <v>2060899</v>
          </cell>
          <cell r="B537" t="str">
            <v>      其他科技交流与合作支出</v>
          </cell>
        </row>
        <row r="538">
          <cell r="A538">
            <v>20609</v>
          </cell>
          <cell r="B538" t="str">
            <v>    科技重大专项</v>
          </cell>
        </row>
        <row r="539">
          <cell r="A539">
            <v>2060901</v>
          </cell>
          <cell r="B539" t="str">
            <v>      科技重大专项</v>
          </cell>
        </row>
        <row r="540">
          <cell r="A540">
            <v>2060902</v>
          </cell>
          <cell r="B540" t="str">
            <v>      重点研发计划</v>
          </cell>
        </row>
        <row r="541">
          <cell r="A541">
            <v>20699</v>
          </cell>
          <cell r="B541" t="str">
            <v>    其他科学技术支出</v>
          </cell>
        </row>
        <row r="542">
          <cell r="A542">
            <v>2069901</v>
          </cell>
          <cell r="B542" t="str">
            <v>      科技奖励</v>
          </cell>
        </row>
        <row r="543">
          <cell r="A543">
            <v>2069902</v>
          </cell>
          <cell r="B543" t="str">
            <v>      核应急</v>
          </cell>
        </row>
        <row r="544">
          <cell r="A544">
            <v>2069903</v>
          </cell>
          <cell r="B544" t="str">
            <v>      转制科研机构</v>
          </cell>
        </row>
        <row r="545">
          <cell r="A545">
            <v>2069999</v>
          </cell>
          <cell r="B545" t="str">
            <v>      其他科学技术支出</v>
          </cell>
        </row>
        <row r="546">
          <cell r="A546">
            <v>207</v>
          </cell>
          <cell r="B546" t="str">
            <v>  文化体育与传媒支出</v>
          </cell>
        </row>
        <row r="547">
          <cell r="A547">
            <v>20701</v>
          </cell>
          <cell r="B547" t="str">
            <v>    文化</v>
          </cell>
        </row>
        <row r="548">
          <cell r="A548">
            <v>2070101</v>
          </cell>
          <cell r="B548" t="str">
            <v>      行政运行</v>
          </cell>
        </row>
        <row r="549">
          <cell r="A549">
            <v>2070102</v>
          </cell>
          <cell r="B549" t="str">
            <v>      一般行政管理事务</v>
          </cell>
        </row>
        <row r="550">
          <cell r="A550">
            <v>2070103</v>
          </cell>
          <cell r="B550" t="str">
            <v>      机关服务</v>
          </cell>
        </row>
        <row r="551">
          <cell r="A551">
            <v>2070104</v>
          </cell>
          <cell r="B551" t="str">
            <v>      图书馆</v>
          </cell>
        </row>
        <row r="552">
          <cell r="A552">
            <v>2070105</v>
          </cell>
          <cell r="B552" t="str">
            <v>      文化展示及纪念机构</v>
          </cell>
        </row>
        <row r="553">
          <cell r="A553">
            <v>2070106</v>
          </cell>
          <cell r="B553" t="str">
            <v>      艺术表演场所</v>
          </cell>
        </row>
        <row r="554">
          <cell r="A554">
            <v>2070107</v>
          </cell>
          <cell r="B554" t="str">
            <v>      艺术表演团体</v>
          </cell>
        </row>
        <row r="555">
          <cell r="A555">
            <v>2070108</v>
          </cell>
          <cell r="B555" t="str">
            <v>      文化活动</v>
          </cell>
        </row>
        <row r="556">
          <cell r="A556">
            <v>2070109</v>
          </cell>
          <cell r="B556" t="str">
            <v>      群众文化</v>
          </cell>
        </row>
        <row r="557">
          <cell r="A557">
            <v>2070110</v>
          </cell>
          <cell r="B557" t="str">
            <v>      文化交流与合作</v>
          </cell>
        </row>
        <row r="558">
          <cell r="A558">
            <v>2070111</v>
          </cell>
          <cell r="B558" t="str">
            <v>      文化创作与保护</v>
          </cell>
        </row>
        <row r="559">
          <cell r="A559">
            <v>2070112</v>
          </cell>
          <cell r="B559" t="str">
            <v>      文化市场管理</v>
          </cell>
        </row>
        <row r="560">
          <cell r="A560">
            <v>2070199</v>
          </cell>
          <cell r="B560" t="str">
            <v>      其他文化支出</v>
          </cell>
        </row>
        <row r="561">
          <cell r="A561">
            <v>20702</v>
          </cell>
          <cell r="B561" t="str">
            <v>    文物</v>
          </cell>
        </row>
        <row r="562">
          <cell r="A562">
            <v>2070201</v>
          </cell>
          <cell r="B562" t="str">
            <v>      行政运行</v>
          </cell>
        </row>
        <row r="563">
          <cell r="A563">
            <v>2070202</v>
          </cell>
          <cell r="B563" t="str">
            <v>      一般行政管理事务</v>
          </cell>
        </row>
        <row r="564">
          <cell r="A564">
            <v>2070203</v>
          </cell>
          <cell r="B564" t="str">
            <v>      机关服务</v>
          </cell>
        </row>
        <row r="565">
          <cell r="A565">
            <v>2070204</v>
          </cell>
          <cell r="B565" t="str">
            <v>      文物保护</v>
          </cell>
        </row>
        <row r="566">
          <cell r="A566">
            <v>2070205</v>
          </cell>
          <cell r="B566" t="str">
            <v>      博物馆</v>
          </cell>
        </row>
        <row r="567">
          <cell r="A567">
            <v>2070206</v>
          </cell>
          <cell r="B567" t="str">
            <v>      历史名城与古迹</v>
          </cell>
        </row>
        <row r="568">
          <cell r="A568">
            <v>2070299</v>
          </cell>
          <cell r="B568" t="str">
            <v>      其他文物支出</v>
          </cell>
        </row>
        <row r="569">
          <cell r="A569">
            <v>20703</v>
          </cell>
          <cell r="B569" t="str">
            <v>    体育</v>
          </cell>
        </row>
        <row r="570">
          <cell r="A570">
            <v>2070301</v>
          </cell>
          <cell r="B570" t="str">
            <v>      行政运行</v>
          </cell>
        </row>
        <row r="571">
          <cell r="A571">
            <v>2070302</v>
          </cell>
          <cell r="B571" t="str">
            <v>      一般行政管理事务</v>
          </cell>
        </row>
        <row r="572">
          <cell r="A572">
            <v>2070303</v>
          </cell>
          <cell r="B572" t="str">
            <v>      机关服务</v>
          </cell>
        </row>
        <row r="573">
          <cell r="A573">
            <v>2070304</v>
          </cell>
          <cell r="B573" t="str">
            <v>      运动项目管理</v>
          </cell>
        </row>
        <row r="574">
          <cell r="A574">
            <v>2070305</v>
          </cell>
          <cell r="B574" t="str">
            <v>      体育竞赛</v>
          </cell>
        </row>
        <row r="575">
          <cell r="A575">
            <v>2070306</v>
          </cell>
          <cell r="B575" t="str">
            <v>      体育训练</v>
          </cell>
        </row>
        <row r="576">
          <cell r="A576">
            <v>2070307</v>
          </cell>
          <cell r="B576" t="str">
            <v>      体育场馆</v>
          </cell>
        </row>
        <row r="577">
          <cell r="A577">
            <v>2070308</v>
          </cell>
          <cell r="B577" t="str">
            <v>      群众体育</v>
          </cell>
        </row>
        <row r="578">
          <cell r="A578">
            <v>2070309</v>
          </cell>
          <cell r="B578" t="str">
            <v>      体育交流与合作</v>
          </cell>
        </row>
        <row r="579">
          <cell r="A579">
            <v>2070399</v>
          </cell>
          <cell r="B579" t="str">
            <v>      其他体育支出</v>
          </cell>
        </row>
        <row r="580">
          <cell r="A580">
            <v>20704</v>
          </cell>
          <cell r="B580" t="str">
            <v>    新闻出版广播影视</v>
          </cell>
        </row>
        <row r="581">
          <cell r="A581">
            <v>2070401</v>
          </cell>
          <cell r="B581" t="str">
            <v>      行政运行</v>
          </cell>
        </row>
        <row r="582">
          <cell r="A582">
            <v>2070402</v>
          </cell>
          <cell r="B582" t="str">
            <v>      一般行政管理事务</v>
          </cell>
        </row>
        <row r="583">
          <cell r="A583">
            <v>2070403</v>
          </cell>
          <cell r="B583" t="str">
            <v>      机关服务</v>
          </cell>
        </row>
        <row r="584">
          <cell r="A584">
            <v>2070404</v>
          </cell>
          <cell r="B584" t="str">
            <v>      广播</v>
          </cell>
        </row>
        <row r="585">
          <cell r="A585">
            <v>2070405</v>
          </cell>
          <cell r="B585" t="str">
            <v>      电视</v>
          </cell>
        </row>
        <row r="586">
          <cell r="A586">
            <v>2070406</v>
          </cell>
          <cell r="B586" t="str">
            <v>      电影</v>
          </cell>
        </row>
        <row r="587">
          <cell r="A587">
            <v>2070407</v>
          </cell>
          <cell r="B587" t="str">
            <v>      新闻通讯</v>
          </cell>
        </row>
        <row r="588">
          <cell r="A588">
            <v>2070408</v>
          </cell>
          <cell r="B588" t="str">
            <v>      出版发行</v>
          </cell>
        </row>
        <row r="589">
          <cell r="A589">
            <v>2070409</v>
          </cell>
          <cell r="B589" t="str">
            <v>      版权管理</v>
          </cell>
        </row>
        <row r="590">
          <cell r="A590">
            <v>2070499</v>
          </cell>
          <cell r="B590" t="str">
            <v>      其他新闻出版广播影视支出</v>
          </cell>
        </row>
        <row r="591">
          <cell r="A591">
            <v>20799</v>
          </cell>
          <cell r="B591" t="str">
            <v>    其他文化体育与传媒支出(款)</v>
          </cell>
        </row>
        <row r="592">
          <cell r="A592">
            <v>2079902</v>
          </cell>
          <cell r="B592" t="str">
            <v>      宣传文化发展专项支出</v>
          </cell>
        </row>
        <row r="593">
          <cell r="A593">
            <v>2079903</v>
          </cell>
          <cell r="B593" t="str">
            <v>      文化产业发展专项支出</v>
          </cell>
        </row>
        <row r="594">
          <cell r="A594">
            <v>2079999</v>
          </cell>
          <cell r="B594" t="str">
            <v>      其他文化体育与传媒支出(项)</v>
          </cell>
        </row>
        <row r="595">
          <cell r="A595">
            <v>208</v>
          </cell>
          <cell r="B595" t="str">
            <v>  社会保障和就业支出</v>
          </cell>
        </row>
        <row r="596">
          <cell r="A596">
            <v>20801</v>
          </cell>
          <cell r="B596" t="str">
            <v>    人力资源和社会保障管理事务</v>
          </cell>
        </row>
        <row r="597">
          <cell r="A597">
            <v>2080101</v>
          </cell>
          <cell r="B597" t="str">
            <v>      行政运行</v>
          </cell>
        </row>
        <row r="598">
          <cell r="A598">
            <v>2080102</v>
          </cell>
          <cell r="B598" t="str">
            <v>      一般行政管理事务</v>
          </cell>
        </row>
        <row r="599">
          <cell r="A599">
            <v>2080103</v>
          </cell>
          <cell r="B599" t="str">
            <v>      机关服务</v>
          </cell>
        </row>
        <row r="600">
          <cell r="A600">
            <v>2080104</v>
          </cell>
          <cell r="B600" t="str">
            <v>      综合业务管理</v>
          </cell>
        </row>
        <row r="601">
          <cell r="A601">
            <v>2080105</v>
          </cell>
          <cell r="B601" t="str">
            <v>      劳动保障监察</v>
          </cell>
        </row>
        <row r="602">
          <cell r="A602">
            <v>2080106</v>
          </cell>
          <cell r="B602" t="str">
            <v>      就业管理事务</v>
          </cell>
        </row>
        <row r="603">
          <cell r="A603">
            <v>2080107</v>
          </cell>
          <cell r="B603" t="str">
            <v>      社会保险业务管理事务</v>
          </cell>
        </row>
        <row r="604">
          <cell r="A604">
            <v>2080108</v>
          </cell>
          <cell r="B604" t="str">
            <v>      信息化建设</v>
          </cell>
        </row>
        <row r="605">
          <cell r="A605">
            <v>2080109</v>
          </cell>
          <cell r="B605" t="str">
            <v>      社会保险经办机构</v>
          </cell>
        </row>
        <row r="606">
          <cell r="A606">
            <v>2080110</v>
          </cell>
          <cell r="B606" t="str">
            <v>      劳动关系和维权</v>
          </cell>
        </row>
        <row r="607">
          <cell r="A607">
            <v>2080111</v>
          </cell>
          <cell r="B607" t="str">
            <v>      公共就业服务和职业技能鉴定机构</v>
          </cell>
        </row>
        <row r="608">
          <cell r="A608">
            <v>2080112</v>
          </cell>
          <cell r="B608" t="str">
            <v>      劳动人事争议调节仲裁</v>
          </cell>
        </row>
        <row r="609">
          <cell r="A609">
            <v>2080199</v>
          </cell>
          <cell r="B609" t="str">
            <v>      其他人力资源和社会保障管理事务支出</v>
          </cell>
        </row>
        <row r="610">
          <cell r="A610">
            <v>20802</v>
          </cell>
          <cell r="B610" t="str">
            <v>    民政管理事务</v>
          </cell>
        </row>
        <row r="611">
          <cell r="A611">
            <v>2080201</v>
          </cell>
          <cell r="B611" t="str">
            <v>      行政运行</v>
          </cell>
        </row>
        <row r="612">
          <cell r="A612">
            <v>2080202</v>
          </cell>
          <cell r="B612" t="str">
            <v>      一般行政管理事务</v>
          </cell>
        </row>
        <row r="613">
          <cell r="A613">
            <v>2080203</v>
          </cell>
          <cell r="B613" t="str">
            <v>      机关服务</v>
          </cell>
        </row>
        <row r="614">
          <cell r="A614">
            <v>2080204</v>
          </cell>
          <cell r="B614" t="str">
            <v>      拥军优属</v>
          </cell>
        </row>
        <row r="615">
          <cell r="A615">
            <v>2080205</v>
          </cell>
          <cell r="B615" t="str">
            <v>      老龄事务</v>
          </cell>
        </row>
        <row r="616">
          <cell r="A616">
            <v>2080206</v>
          </cell>
          <cell r="B616" t="str">
            <v>      民间组织管理</v>
          </cell>
        </row>
        <row r="617">
          <cell r="A617">
            <v>2080207</v>
          </cell>
          <cell r="B617" t="str">
            <v>      行政区划和地名管理</v>
          </cell>
        </row>
        <row r="618">
          <cell r="A618">
            <v>2080208</v>
          </cell>
          <cell r="B618" t="str">
            <v>      基层政权和社区建设</v>
          </cell>
        </row>
        <row r="619">
          <cell r="A619">
            <v>2080209</v>
          </cell>
          <cell r="B619" t="str">
            <v>      部队供应</v>
          </cell>
        </row>
        <row r="620">
          <cell r="A620">
            <v>2080299</v>
          </cell>
          <cell r="B620" t="str">
            <v>      其他民政管理事务支出</v>
          </cell>
        </row>
        <row r="621">
          <cell r="A621">
            <v>20804</v>
          </cell>
          <cell r="B621" t="str">
            <v>    补充全国社会保障基金</v>
          </cell>
        </row>
        <row r="622">
          <cell r="A622">
            <v>2080402</v>
          </cell>
          <cell r="B622" t="str">
            <v>      用一般公共预算补充基金</v>
          </cell>
        </row>
        <row r="623">
          <cell r="A623">
            <v>20805</v>
          </cell>
          <cell r="B623" t="str">
            <v>    行政事业单位离退休</v>
          </cell>
        </row>
        <row r="624">
          <cell r="A624">
            <v>2080501</v>
          </cell>
          <cell r="B624" t="str">
            <v>      归口管理的行政单位离退休</v>
          </cell>
        </row>
        <row r="625">
          <cell r="A625">
            <v>2080502</v>
          </cell>
          <cell r="B625" t="str">
            <v>      事业单位离退休</v>
          </cell>
        </row>
        <row r="626">
          <cell r="A626">
            <v>2080503</v>
          </cell>
          <cell r="B626" t="str">
            <v>      离退休人员管理机构</v>
          </cell>
        </row>
        <row r="627">
          <cell r="A627">
            <v>2080504</v>
          </cell>
          <cell r="B627" t="str">
            <v>      未归口管理的行政单位离退休</v>
          </cell>
        </row>
        <row r="628">
          <cell r="A628">
            <v>2080505</v>
          </cell>
          <cell r="B628" t="str">
            <v>      机关事业单位基本养老保险缴费支出</v>
          </cell>
        </row>
        <row r="629">
          <cell r="A629">
            <v>2080506</v>
          </cell>
          <cell r="B629" t="str">
            <v>      机关事业单位职业年金缴费支出</v>
          </cell>
        </row>
        <row r="630">
          <cell r="A630">
            <v>2080507</v>
          </cell>
          <cell r="B630" t="str">
            <v>      对机关事业单位基本养老保险基金的补助</v>
          </cell>
        </row>
        <row r="631">
          <cell r="A631">
            <v>2080599</v>
          </cell>
          <cell r="B631" t="str">
            <v>      其他行政事业单位离退休支出</v>
          </cell>
        </row>
        <row r="632">
          <cell r="A632">
            <v>20806</v>
          </cell>
          <cell r="B632" t="str">
            <v>    企业改革补助</v>
          </cell>
        </row>
        <row r="633">
          <cell r="A633">
            <v>2080601</v>
          </cell>
          <cell r="B633" t="str">
            <v>      企业关闭破产补助</v>
          </cell>
        </row>
        <row r="634">
          <cell r="A634">
            <v>2080602</v>
          </cell>
          <cell r="B634" t="str">
            <v>      厂办大集体改革补助</v>
          </cell>
        </row>
        <row r="635">
          <cell r="A635">
            <v>2080699</v>
          </cell>
          <cell r="B635" t="str">
            <v>      其他企业改革发展补助</v>
          </cell>
        </row>
        <row r="636">
          <cell r="A636">
            <v>20807</v>
          </cell>
          <cell r="B636" t="str">
            <v>    就业补助</v>
          </cell>
        </row>
        <row r="637">
          <cell r="A637">
            <v>2080701</v>
          </cell>
          <cell r="B637" t="str">
            <v>      就业创业服务补贴</v>
          </cell>
        </row>
        <row r="638">
          <cell r="A638">
            <v>2080702</v>
          </cell>
          <cell r="B638" t="str">
            <v>      职业培训补贴</v>
          </cell>
        </row>
        <row r="639">
          <cell r="A639">
            <v>2080704</v>
          </cell>
          <cell r="B639" t="str">
            <v>      社会保险补贴</v>
          </cell>
        </row>
        <row r="640">
          <cell r="A640">
            <v>2080705</v>
          </cell>
          <cell r="B640" t="str">
            <v>      公益性岗位补贴</v>
          </cell>
        </row>
        <row r="641">
          <cell r="A641">
            <v>2080709</v>
          </cell>
          <cell r="B641" t="str">
            <v>      职业技能鉴定补贴</v>
          </cell>
        </row>
        <row r="642">
          <cell r="A642">
            <v>2080711</v>
          </cell>
          <cell r="B642" t="str">
            <v>      就业见习补贴</v>
          </cell>
        </row>
        <row r="643">
          <cell r="A643">
            <v>2080712</v>
          </cell>
          <cell r="B643" t="str">
            <v>      高技能人才培养补助</v>
          </cell>
        </row>
        <row r="644">
          <cell r="A644">
            <v>2080713</v>
          </cell>
          <cell r="B644" t="str">
            <v>      求职创业补贴</v>
          </cell>
        </row>
        <row r="645">
          <cell r="A645">
            <v>2080799</v>
          </cell>
          <cell r="B645" t="str">
            <v>      其他就业补助支出</v>
          </cell>
        </row>
        <row r="646">
          <cell r="A646">
            <v>20808</v>
          </cell>
          <cell r="B646" t="str">
            <v>    抚恤</v>
          </cell>
        </row>
        <row r="647">
          <cell r="A647">
            <v>2080801</v>
          </cell>
          <cell r="B647" t="str">
            <v>      死亡抚恤</v>
          </cell>
        </row>
        <row r="648">
          <cell r="A648">
            <v>2080802</v>
          </cell>
          <cell r="B648" t="str">
            <v>      伤残抚恤</v>
          </cell>
        </row>
        <row r="649">
          <cell r="A649">
            <v>2080803</v>
          </cell>
          <cell r="B649" t="str">
            <v>      在乡复员、退伍军人生活补助</v>
          </cell>
        </row>
        <row r="650">
          <cell r="A650">
            <v>2080804</v>
          </cell>
          <cell r="B650" t="str">
            <v>      优抚事业单位支出</v>
          </cell>
        </row>
        <row r="651">
          <cell r="A651">
            <v>2080805</v>
          </cell>
          <cell r="B651" t="str">
            <v>      义务兵优待</v>
          </cell>
        </row>
        <row r="652">
          <cell r="A652">
            <v>2080806</v>
          </cell>
          <cell r="B652" t="str">
            <v>      农村籍退役士兵老年生活补助</v>
          </cell>
        </row>
        <row r="653">
          <cell r="A653">
            <v>2080899</v>
          </cell>
          <cell r="B653" t="str">
            <v>      其他优抚支出</v>
          </cell>
        </row>
        <row r="654">
          <cell r="A654">
            <v>20809</v>
          </cell>
          <cell r="B654" t="str">
            <v>    退役安置</v>
          </cell>
        </row>
        <row r="655">
          <cell r="A655">
            <v>2080901</v>
          </cell>
          <cell r="B655" t="str">
            <v>      退伍士兵安置</v>
          </cell>
        </row>
        <row r="656">
          <cell r="A656">
            <v>2080902</v>
          </cell>
          <cell r="B656" t="str">
            <v>      军队移交政府的离退休人员安置</v>
          </cell>
        </row>
        <row r="657">
          <cell r="A657">
            <v>2080903</v>
          </cell>
          <cell r="B657" t="str">
            <v>      军队移交政府离退休干部管理机构</v>
          </cell>
        </row>
        <row r="658">
          <cell r="A658">
            <v>2080904</v>
          </cell>
          <cell r="B658" t="str">
            <v>      退役士兵管理教育</v>
          </cell>
        </row>
        <row r="659">
          <cell r="A659">
            <v>2080999</v>
          </cell>
          <cell r="B659" t="str">
            <v>      其他退役安置支出</v>
          </cell>
        </row>
        <row r="660">
          <cell r="A660">
            <v>20810</v>
          </cell>
          <cell r="B660" t="str">
            <v>    社会福利</v>
          </cell>
        </row>
        <row r="661">
          <cell r="A661">
            <v>2081001</v>
          </cell>
          <cell r="B661" t="str">
            <v>      儿童福利</v>
          </cell>
        </row>
        <row r="662">
          <cell r="A662">
            <v>2081002</v>
          </cell>
          <cell r="B662" t="str">
            <v>      老年福利</v>
          </cell>
        </row>
        <row r="663">
          <cell r="A663">
            <v>2081003</v>
          </cell>
          <cell r="B663" t="str">
            <v>      假肢矫形</v>
          </cell>
        </row>
        <row r="664">
          <cell r="A664">
            <v>2081004</v>
          </cell>
          <cell r="B664" t="str">
            <v>      殡葬</v>
          </cell>
        </row>
        <row r="665">
          <cell r="A665">
            <v>2081005</v>
          </cell>
          <cell r="B665" t="str">
            <v>      社会福利事业单位</v>
          </cell>
        </row>
        <row r="666">
          <cell r="A666">
            <v>2081099</v>
          </cell>
          <cell r="B666" t="str">
            <v>      其他社会福利支出</v>
          </cell>
        </row>
        <row r="667">
          <cell r="A667">
            <v>20811</v>
          </cell>
          <cell r="B667" t="str">
            <v>    残疾人事业</v>
          </cell>
        </row>
        <row r="668">
          <cell r="A668">
            <v>2081101</v>
          </cell>
          <cell r="B668" t="str">
            <v>      行政运行</v>
          </cell>
        </row>
        <row r="669">
          <cell r="A669">
            <v>2081102</v>
          </cell>
          <cell r="B669" t="str">
            <v>      一般行政管理事务</v>
          </cell>
        </row>
        <row r="670">
          <cell r="A670">
            <v>2081103</v>
          </cell>
          <cell r="B670" t="str">
            <v>      机关服务</v>
          </cell>
        </row>
        <row r="671">
          <cell r="A671">
            <v>2081104</v>
          </cell>
          <cell r="B671" t="str">
            <v>      残疾人康复</v>
          </cell>
        </row>
        <row r="672">
          <cell r="A672">
            <v>2081105</v>
          </cell>
          <cell r="B672" t="str">
            <v>      残疾人就业和扶贫</v>
          </cell>
        </row>
        <row r="673">
          <cell r="A673">
            <v>2081106</v>
          </cell>
          <cell r="B673" t="str">
            <v>      残疾人体育</v>
          </cell>
        </row>
        <row r="674">
          <cell r="A674">
            <v>2081107</v>
          </cell>
          <cell r="B674" t="str">
            <v>      残疾人生活和护理补贴</v>
          </cell>
        </row>
        <row r="675">
          <cell r="A675">
            <v>2081199</v>
          </cell>
          <cell r="B675" t="str">
            <v>      其他残疾人事业支出</v>
          </cell>
        </row>
        <row r="676">
          <cell r="A676">
            <v>20815</v>
          </cell>
          <cell r="B676" t="str">
            <v>    自然灾害生活救助</v>
          </cell>
        </row>
        <row r="677">
          <cell r="A677">
            <v>2081501</v>
          </cell>
          <cell r="B677" t="str">
            <v>      中央自然灾害生活补助</v>
          </cell>
        </row>
        <row r="678">
          <cell r="A678">
            <v>2081502</v>
          </cell>
          <cell r="B678" t="str">
            <v>      地方自然灾害生活补助</v>
          </cell>
        </row>
        <row r="679">
          <cell r="A679">
            <v>2081503</v>
          </cell>
          <cell r="B679" t="str">
            <v>      自然灾害灾后重建补助</v>
          </cell>
        </row>
        <row r="680">
          <cell r="A680">
            <v>2081599</v>
          </cell>
          <cell r="B680" t="str">
            <v>      其他自然灾害生活救助支出</v>
          </cell>
        </row>
        <row r="681">
          <cell r="A681">
            <v>20816</v>
          </cell>
          <cell r="B681" t="str">
            <v>    红十字事业</v>
          </cell>
        </row>
        <row r="682">
          <cell r="A682">
            <v>2081601</v>
          </cell>
          <cell r="B682" t="str">
            <v>      行政运行</v>
          </cell>
        </row>
        <row r="683">
          <cell r="A683">
            <v>2081602</v>
          </cell>
          <cell r="B683" t="str">
            <v>      一般行政管理事务</v>
          </cell>
        </row>
        <row r="684">
          <cell r="A684">
            <v>2081603</v>
          </cell>
          <cell r="B684" t="str">
            <v>      机关服务</v>
          </cell>
        </row>
        <row r="685">
          <cell r="A685">
            <v>2081699</v>
          </cell>
          <cell r="B685" t="str">
            <v>      其他红十字事业支出</v>
          </cell>
        </row>
        <row r="686">
          <cell r="A686">
            <v>20819</v>
          </cell>
          <cell r="B686" t="str">
            <v>    最低生活保障</v>
          </cell>
        </row>
        <row r="687">
          <cell r="A687">
            <v>2081901</v>
          </cell>
          <cell r="B687" t="str">
            <v>      城市最低生活保障金支出</v>
          </cell>
        </row>
        <row r="688">
          <cell r="A688">
            <v>2081902</v>
          </cell>
          <cell r="B688" t="str">
            <v>      农村最低生活保障金支出</v>
          </cell>
        </row>
        <row r="689">
          <cell r="A689">
            <v>20820</v>
          </cell>
          <cell r="B689" t="str">
            <v>    临时救助</v>
          </cell>
        </row>
        <row r="690">
          <cell r="A690">
            <v>2082001</v>
          </cell>
          <cell r="B690" t="str">
            <v>      临时救助支出</v>
          </cell>
        </row>
        <row r="691">
          <cell r="A691">
            <v>2082002</v>
          </cell>
          <cell r="B691" t="str">
            <v>      流浪乞讨人员救助支出</v>
          </cell>
        </row>
        <row r="692">
          <cell r="A692">
            <v>20821</v>
          </cell>
          <cell r="B692" t="str">
            <v>    特困人员救助供养</v>
          </cell>
        </row>
        <row r="693">
          <cell r="A693">
            <v>2082101</v>
          </cell>
          <cell r="B693" t="str">
            <v>      城市特困人员救助供养支出</v>
          </cell>
        </row>
        <row r="694">
          <cell r="A694">
            <v>2082102</v>
          </cell>
          <cell r="B694" t="str">
            <v>      农村特困人员救助供养支出</v>
          </cell>
        </row>
        <row r="695">
          <cell r="A695">
            <v>20824</v>
          </cell>
          <cell r="B695" t="str">
            <v>    补充道路交通事故社会救助基金</v>
          </cell>
        </row>
        <row r="696">
          <cell r="A696">
            <v>2082401</v>
          </cell>
          <cell r="B696" t="str">
            <v>      交强险营业税补助基金支出</v>
          </cell>
        </row>
        <row r="697">
          <cell r="A697">
            <v>2082402</v>
          </cell>
          <cell r="B697" t="str">
            <v>      交强险罚款收入补助基金支出</v>
          </cell>
        </row>
        <row r="698">
          <cell r="A698">
            <v>20825</v>
          </cell>
          <cell r="B698" t="str">
            <v>    其他生活救助</v>
          </cell>
        </row>
        <row r="699">
          <cell r="A699">
            <v>2082501</v>
          </cell>
          <cell r="B699" t="str">
            <v>      其他城市生活救助</v>
          </cell>
        </row>
        <row r="700">
          <cell r="A700">
            <v>2082502</v>
          </cell>
          <cell r="B700" t="str">
            <v>      其他农村生活救助</v>
          </cell>
        </row>
        <row r="701">
          <cell r="A701">
            <v>20826</v>
          </cell>
          <cell r="B701" t="str">
            <v>    财政对基本养老保险基金的补助</v>
          </cell>
        </row>
        <row r="702">
          <cell r="A702">
            <v>2082601</v>
          </cell>
          <cell r="B702" t="str">
            <v>      财政对企业职工基本养老保险基金的补助</v>
          </cell>
        </row>
        <row r="703">
          <cell r="A703">
            <v>2082602</v>
          </cell>
          <cell r="B703" t="str">
            <v>      财政对城乡居民基本养老保险基金的补助</v>
          </cell>
        </row>
        <row r="704">
          <cell r="A704">
            <v>2082699</v>
          </cell>
          <cell r="B704" t="str">
            <v>      财政对其他基本养老保险基金的补助</v>
          </cell>
        </row>
        <row r="705">
          <cell r="A705">
            <v>20827</v>
          </cell>
          <cell r="B705" t="str">
            <v>    财政对其他社会保险基金的补助</v>
          </cell>
        </row>
        <row r="706">
          <cell r="A706">
            <v>2082701</v>
          </cell>
          <cell r="B706" t="str">
            <v>      财政对失业保险基金的补助</v>
          </cell>
        </row>
        <row r="707">
          <cell r="A707">
            <v>2082702</v>
          </cell>
          <cell r="B707" t="str">
            <v>      财政对工伤保险基金的补助</v>
          </cell>
        </row>
        <row r="708">
          <cell r="A708">
            <v>2082703</v>
          </cell>
          <cell r="B708" t="str">
            <v>      财政对生育保险基金的补助</v>
          </cell>
        </row>
        <row r="709">
          <cell r="A709">
            <v>2082799</v>
          </cell>
          <cell r="B709" t="str">
            <v>      其他财政对社会保险基金的补助</v>
          </cell>
        </row>
        <row r="710">
          <cell r="A710">
            <v>20899</v>
          </cell>
          <cell r="B710" t="str">
            <v>    其他社会保障和就业支出(款)</v>
          </cell>
        </row>
        <row r="711">
          <cell r="A711">
            <v>2089901</v>
          </cell>
          <cell r="B711" t="str">
            <v>      其他社会保障和就业支出(项)</v>
          </cell>
        </row>
        <row r="712">
          <cell r="A712">
            <v>210</v>
          </cell>
          <cell r="B712" t="str">
            <v>  医疗卫生与计划生育支出</v>
          </cell>
        </row>
        <row r="713">
          <cell r="A713">
            <v>21001</v>
          </cell>
          <cell r="B713" t="str">
            <v>    医疗卫生与计划生育管理事务</v>
          </cell>
        </row>
        <row r="714">
          <cell r="A714">
            <v>2100101</v>
          </cell>
          <cell r="B714" t="str">
            <v>      行政运行</v>
          </cell>
        </row>
        <row r="715">
          <cell r="A715">
            <v>2100102</v>
          </cell>
          <cell r="B715" t="str">
            <v>      一般行政管理事务</v>
          </cell>
        </row>
        <row r="716">
          <cell r="A716">
            <v>2100103</v>
          </cell>
          <cell r="B716" t="str">
            <v>      机关服务</v>
          </cell>
        </row>
        <row r="717">
          <cell r="A717">
            <v>2100199</v>
          </cell>
          <cell r="B717" t="str">
            <v>      其他医疗卫生与计划生育管理事务支出</v>
          </cell>
        </row>
        <row r="718">
          <cell r="A718">
            <v>21002</v>
          </cell>
          <cell r="B718" t="str">
            <v>    公立医院</v>
          </cell>
        </row>
        <row r="719">
          <cell r="A719">
            <v>2100201</v>
          </cell>
          <cell r="B719" t="str">
            <v>      综合医院</v>
          </cell>
        </row>
        <row r="720">
          <cell r="A720">
            <v>2100202</v>
          </cell>
          <cell r="B720" t="str">
            <v>      中医(民族)医院</v>
          </cell>
        </row>
        <row r="721">
          <cell r="A721">
            <v>2100203</v>
          </cell>
          <cell r="B721" t="str">
            <v>      传染病医院</v>
          </cell>
        </row>
        <row r="722">
          <cell r="A722">
            <v>2100204</v>
          </cell>
          <cell r="B722" t="str">
            <v>      职业病防治医院</v>
          </cell>
        </row>
        <row r="723">
          <cell r="A723">
            <v>2100205</v>
          </cell>
          <cell r="B723" t="str">
            <v>      精神病医院</v>
          </cell>
        </row>
        <row r="724">
          <cell r="A724">
            <v>2100206</v>
          </cell>
          <cell r="B724" t="str">
            <v>      妇产医院</v>
          </cell>
        </row>
        <row r="725">
          <cell r="A725">
            <v>2100207</v>
          </cell>
          <cell r="B725" t="str">
            <v>      儿童医院</v>
          </cell>
        </row>
        <row r="726">
          <cell r="A726">
            <v>2100208</v>
          </cell>
          <cell r="B726" t="str">
            <v>      其他专科医院</v>
          </cell>
        </row>
        <row r="727">
          <cell r="A727">
            <v>2100209</v>
          </cell>
          <cell r="B727" t="str">
            <v>      福利医院</v>
          </cell>
        </row>
        <row r="728">
          <cell r="A728">
            <v>2100210</v>
          </cell>
          <cell r="B728" t="str">
            <v>      行业医院</v>
          </cell>
        </row>
        <row r="729">
          <cell r="A729">
            <v>2100211</v>
          </cell>
          <cell r="B729" t="str">
            <v>      处理医疗欠费</v>
          </cell>
        </row>
        <row r="730">
          <cell r="A730">
            <v>2100299</v>
          </cell>
          <cell r="B730" t="str">
            <v>      其他公立医院支出</v>
          </cell>
        </row>
        <row r="731">
          <cell r="A731">
            <v>21003</v>
          </cell>
          <cell r="B731" t="str">
            <v>    基层医疗卫生机构</v>
          </cell>
        </row>
        <row r="732">
          <cell r="A732">
            <v>2100301</v>
          </cell>
          <cell r="B732" t="str">
            <v>      城市社区卫生机构</v>
          </cell>
        </row>
        <row r="733">
          <cell r="A733">
            <v>2100302</v>
          </cell>
          <cell r="B733" t="str">
            <v>      乡镇卫生院</v>
          </cell>
        </row>
        <row r="734">
          <cell r="A734">
            <v>2100399</v>
          </cell>
          <cell r="B734" t="str">
            <v>      其他基层医疗卫生机构支出</v>
          </cell>
        </row>
        <row r="735">
          <cell r="A735">
            <v>21004</v>
          </cell>
          <cell r="B735" t="str">
            <v>    公共卫生</v>
          </cell>
        </row>
        <row r="736">
          <cell r="A736">
            <v>2100401</v>
          </cell>
          <cell r="B736" t="str">
            <v>      疾病预防控制机构</v>
          </cell>
        </row>
        <row r="737">
          <cell r="A737">
            <v>2100402</v>
          </cell>
          <cell r="B737" t="str">
            <v>      卫生监督机构</v>
          </cell>
        </row>
        <row r="738">
          <cell r="A738">
            <v>2100403</v>
          </cell>
          <cell r="B738" t="str">
            <v>      妇幼保健机构</v>
          </cell>
        </row>
        <row r="739">
          <cell r="A739">
            <v>2100404</v>
          </cell>
          <cell r="B739" t="str">
            <v>      精神卫生机构</v>
          </cell>
        </row>
        <row r="740">
          <cell r="A740">
            <v>2100405</v>
          </cell>
          <cell r="B740" t="str">
            <v>      应急救治机构</v>
          </cell>
        </row>
        <row r="741">
          <cell r="A741">
            <v>2100406</v>
          </cell>
          <cell r="B741" t="str">
            <v>      采供血机构</v>
          </cell>
        </row>
        <row r="742">
          <cell r="A742">
            <v>2100407</v>
          </cell>
          <cell r="B742" t="str">
            <v>      其他专业公共卫生机构</v>
          </cell>
        </row>
        <row r="743">
          <cell r="A743">
            <v>2100408</v>
          </cell>
          <cell r="B743" t="str">
            <v>      基本公共卫生服务</v>
          </cell>
        </row>
        <row r="744">
          <cell r="A744">
            <v>2100409</v>
          </cell>
          <cell r="B744" t="str">
            <v>      重大公共卫生专项</v>
          </cell>
        </row>
        <row r="745">
          <cell r="A745">
            <v>2100410</v>
          </cell>
          <cell r="B745" t="str">
            <v>      突发公共卫生事件应急处理</v>
          </cell>
        </row>
        <row r="746">
          <cell r="A746">
            <v>2100499</v>
          </cell>
          <cell r="B746" t="str">
            <v>      其他公共卫生支出</v>
          </cell>
        </row>
        <row r="747">
          <cell r="A747">
            <v>21006</v>
          </cell>
          <cell r="B747" t="str">
            <v>    中医药</v>
          </cell>
        </row>
        <row r="748">
          <cell r="A748">
            <v>2100601</v>
          </cell>
          <cell r="B748" t="str">
            <v>      中医(民族医)药专项</v>
          </cell>
        </row>
        <row r="749">
          <cell r="A749">
            <v>2100699</v>
          </cell>
          <cell r="B749" t="str">
            <v>      其他中医药支出</v>
          </cell>
        </row>
        <row r="750">
          <cell r="A750">
            <v>21007</v>
          </cell>
          <cell r="B750" t="str">
            <v>    计划生育事务</v>
          </cell>
        </row>
        <row r="751">
          <cell r="A751">
            <v>2100716</v>
          </cell>
          <cell r="B751" t="str">
            <v>      计划生育机构</v>
          </cell>
        </row>
        <row r="752">
          <cell r="A752">
            <v>2100717</v>
          </cell>
          <cell r="B752" t="str">
            <v>      计划生育服务</v>
          </cell>
        </row>
        <row r="753">
          <cell r="A753">
            <v>2100799</v>
          </cell>
          <cell r="B753" t="str">
            <v>      其他计划生育事务支出</v>
          </cell>
        </row>
        <row r="754">
          <cell r="A754">
            <v>21010</v>
          </cell>
          <cell r="B754" t="str">
            <v>    食品和药品监督管理事务</v>
          </cell>
        </row>
        <row r="755">
          <cell r="A755">
            <v>2101001</v>
          </cell>
          <cell r="B755" t="str">
            <v>      行政运行</v>
          </cell>
        </row>
        <row r="756">
          <cell r="A756">
            <v>2101002</v>
          </cell>
          <cell r="B756" t="str">
            <v>      一般行政管理事务</v>
          </cell>
        </row>
        <row r="757">
          <cell r="A757">
            <v>2101003</v>
          </cell>
          <cell r="B757" t="str">
            <v>      机关服务</v>
          </cell>
        </row>
        <row r="758">
          <cell r="A758">
            <v>2101012</v>
          </cell>
          <cell r="B758" t="str">
            <v>      药品事务</v>
          </cell>
        </row>
        <row r="759">
          <cell r="A759">
            <v>2101014</v>
          </cell>
          <cell r="B759" t="str">
            <v>      化妆品事务</v>
          </cell>
        </row>
        <row r="760">
          <cell r="A760">
            <v>2101015</v>
          </cell>
          <cell r="B760" t="str">
            <v>      医疗器械事务</v>
          </cell>
        </row>
        <row r="761">
          <cell r="A761">
            <v>2101016</v>
          </cell>
          <cell r="B761" t="str">
            <v>      食品安全事务</v>
          </cell>
        </row>
        <row r="762">
          <cell r="A762">
            <v>2101050</v>
          </cell>
          <cell r="B762" t="str">
            <v>      事业运行</v>
          </cell>
        </row>
        <row r="763">
          <cell r="A763">
            <v>2101099</v>
          </cell>
          <cell r="B763" t="str">
            <v>      其他食品和药品监督管理事务支出</v>
          </cell>
        </row>
        <row r="764">
          <cell r="A764">
            <v>21011</v>
          </cell>
          <cell r="B764" t="str">
            <v>    行政事业单位医疗</v>
          </cell>
        </row>
        <row r="765">
          <cell r="A765">
            <v>2101101</v>
          </cell>
          <cell r="B765" t="str">
            <v>      行政单位医疗</v>
          </cell>
        </row>
        <row r="766">
          <cell r="A766">
            <v>2101102</v>
          </cell>
          <cell r="B766" t="str">
            <v>      事业单位医疗</v>
          </cell>
        </row>
        <row r="767">
          <cell r="A767">
            <v>2101103</v>
          </cell>
          <cell r="B767" t="str">
            <v>      公务员医疗补助</v>
          </cell>
        </row>
        <row r="768">
          <cell r="A768">
            <v>2101199</v>
          </cell>
          <cell r="B768" t="str">
            <v>      其他行政事业单位医疗支出</v>
          </cell>
        </row>
        <row r="769">
          <cell r="A769">
            <v>21012</v>
          </cell>
          <cell r="B769" t="str">
            <v>    财政对基本医疗保险基金的补助</v>
          </cell>
        </row>
        <row r="770">
          <cell r="A770">
            <v>2101201</v>
          </cell>
          <cell r="B770" t="str">
            <v>      财政对城镇职工基本医疗保险基金的补助</v>
          </cell>
        </row>
        <row r="771">
          <cell r="A771">
            <v>2101202</v>
          </cell>
          <cell r="B771" t="str">
            <v>      财政对城乡居民基本医疗保险基金的补助</v>
          </cell>
        </row>
        <row r="772">
          <cell r="A772">
            <v>2101203</v>
          </cell>
          <cell r="B772" t="str">
            <v>      财政对新型农村合作医疗基金的补助</v>
          </cell>
        </row>
        <row r="773">
          <cell r="A773">
            <v>2101204</v>
          </cell>
          <cell r="B773" t="str">
            <v>      财政对城镇居民基本医疗保险基金的补助</v>
          </cell>
        </row>
        <row r="774">
          <cell r="A774">
            <v>2101299</v>
          </cell>
          <cell r="B774" t="str">
            <v>      财政对其他基本医疗保险基金的补助</v>
          </cell>
        </row>
        <row r="775">
          <cell r="A775">
            <v>21013</v>
          </cell>
          <cell r="B775" t="str">
            <v>    医疗救助</v>
          </cell>
        </row>
        <row r="776">
          <cell r="A776">
            <v>2101301</v>
          </cell>
          <cell r="B776" t="str">
            <v>      城乡医疗救助</v>
          </cell>
        </row>
        <row r="777">
          <cell r="A777">
            <v>2101302</v>
          </cell>
          <cell r="B777" t="str">
            <v>      疾病医疗救助</v>
          </cell>
        </row>
        <row r="778">
          <cell r="A778">
            <v>2101399</v>
          </cell>
          <cell r="B778" t="str">
            <v>      其他医疗救助支出</v>
          </cell>
        </row>
        <row r="779">
          <cell r="A779">
            <v>21014</v>
          </cell>
          <cell r="B779" t="str">
            <v>    优抚对象医疗</v>
          </cell>
        </row>
        <row r="780">
          <cell r="A780">
            <v>2101401</v>
          </cell>
          <cell r="B780" t="str">
            <v>      优抚对象医疗补助</v>
          </cell>
        </row>
        <row r="781">
          <cell r="A781">
            <v>2101499</v>
          </cell>
          <cell r="B781" t="str">
            <v>      其他优抚对象医疗支出</v>
          </cell>
        </row>
        <row r="782">
          <cell r="A782">
            <v>21099</v>
          </cell>
          <cell r="B782" t="str">
            <v>    其他医疗卫生与计划生育支出</v>
          </cell>
        </row>
        <row r="783">
          <cell r="A783">
            <v>2109901</v>
          </cell>
          <cell r="B783" t="str">
            <v>      其他医疗卫生与计划生育支出</v>
          </cell>
        </row>
        <row r="784">
          <cell r="A784">
            <v>211</v>
          </cell>
          <cell r="B784" t="str">
            <v>  节能环保支出</v>
          </cell>
        </row>
        <row r="785">
          <cell r="A785">
            <v>21101</v>
          </cell>
          <cell r="B785" t="str">
            <v>    环境保护管理事务</v>
          </cell>
        </row>
        <row r="786">
          <cell r="A786">
            <v>2110101</v>
          </cell>
          <cell r="B786" t="str">
            <v>      行政运行</v>
          </cell>
        </row>
        <row r="787">
          <cell r="A787">
            <v>2110102</v>
          </cell>
          <cell r="B787" t="str">
            <v>      一般行政管理事务</v>
          </cell>
        </row>
        <row r="788">
          <cell r="A788">
            <v>2110103</v>
          </cell>
          <cell r="B788" t="str">
            <v>      机关服务</v>
          </cell>
        </row>
        <row r="789">
          <cell r="A789">
            <v>2110104</v>
          </cell>
          <cell r="B789" t="str">
            <v>      环境保护宣传</v>
          </cell>
        </row>
        <row r="790">
          <cell r="A790">
            <v>2110105</v>
          </cell>
          <cell r="B790" t="str">
            <v>      环境保护法规、规划及标准</v>
          </cell>
        </row>
        <row r="791">
          <cell r="A791">
            <v>2110106</v>
          </cell>
          <cell r="B791" t="str">
            <v>      环境国际合作及履约</v>
          </cell>
        </row>
        <row r="792">
          <cell r="A792">
            <v>2110107</v>
          </cell>
          <cell r="B792" t="str">
            <v>      环境保护行政许可</v>
          </cell>
        </row>
        <row r="793">
          <cell r="A793">
            <v>2110199</v>
          </cell>
          <cell r="B793" t="str">
            <v>      其他环境保护管理事务支出</v>
          </cell>
        </row>
        <row r="794">
          <cell r="A794">
            <v>21102</v>
          </cell>
          <cell r="B794" t="str">
            <v>    环境监测与监察</v>
          </cell>
        </row>
        <row r="795">
          <cell r="A795">
            <v>2110203</v>
          </cell>
          <cell r="B795" t="str">
            <v>      建设项目环评审查与监督</v>
          </cell>
        </row>
        <row r="796">
          <cell r="A796">
            <v>2110204</v>
          </cell>
          <cell r="B796" t="str">
            <v>      核与辐射安全监督</v>
          </cell>
        </row>
        <row r="797">
          <cell r="A797">
            <v>2110299</v>
          </cell>
          <cell r="B797" t="str">
            <v>      其他环境监测与监察支出</v>
          </cell>
        </row>
        <row r="798">
          <cell r="A798">
            <v>21103</v>
          </cell>
          <cell r="B798" t="str">
            <v>    污染防治</v>
          </cell>
        </row>
        <row r="799">
          <cell r="A799">
            <v>2110301</v>
          </cell>
          <cell r="B799" t="str">
            <v>      大气</v>
          </cell>
        </row>
        <row r="800">
          <cell r="A800">
            <v>2110302</v>
          </cell>
          <cell r="B800" t="str">
            <v>      水体</v>
          </cell>
        </row>
        <row r="801">
          <cell r="A801">
            <v>2110303</v>
          </cell>
          <cell r="B801" t="str">
            <v>      噪声</v>
          </cell>
        </row>
        <row r="802">
          <cell r="A802">
            <v>2110304</v>
          </cell>
          <cell r="B802" t="str">
            <v>      固体废弃物与化学品</v>
          </cell>
        </row>
        <row r="803">
          <cell r="A803">
            <v>2110305</v>
          </cell>
          <cell r="B803" t="str">
            <v>      放射源和放射性废物监管</v>
          </cell>
        </row>
        <row r="804">
          <cell r="A804">
            <v>2110306</v>
          </cell>
          <cell r="B804" t="str">
            <v>      辐射</v>
          </cell>
        </row>
        <row r="805">
          <cell r="A805">
            <v>2110307</v>
          </cell>
          <cell r="B805" t="str">
            <v>      排污费安排的支出</v>
          </cell>
        </row>
        <row r="806">
          <cell r="A806">
            <v>2110399</v>
          </cell>
          <cell r="B806" t="str">
            <v>      其他污染防治支出</v>
          </cell>
        </row>
        <row r="807">
          <cell r="A807">
            <v>21104</v>
          </cell>
          <cell r="B807" t="str">
            <v>    自然生态保护</v>
          </cell>
        </row>
        <row r="808">
          <cell r="A808">
            <v>2110401</v>
          </cell>
          <cell r="B808" t="str">
            <v>      生态保护</v>
          </cell>
        </row>
        <row r="809">
          <cell r="A809">
            <v>2110402</v>
          </cell>
          <cell r="B809" t="str">
            <v>      农村环境保护</v>
          </cell>
        </row>
        <row r="810">
          <cell r="A810">
            <v>2110403</v>
          </cell>
          <cell r="B810" t="str">
            <v>      自然保护区</v>
          </cell>
        </row>
        <row r="811">
          <cell r="A811">
            <v>2110404</v>
          </cell>
          <cell r="B811" t="str">
            <v>      生物及物种资源保护</v>
          </cell>
        </row>
        <row r="812">
          <cell r="A812">
            <v>2110499</v>
          </cell>
          <cell r="B812" t="str">
            <v>      其他自然生态保护支出</v>
          </cell>
        </row>
        <row r="813">
          <cell r="A813">
            <v>21105</v>
          </cell>
          <cell r="B813" t="str">
            <v>    天然林保护</v>
          </cell>
        </row>
        <row r="814">
          <cell r="A814">
            <v>2110501</v>
          </cell>
          <cell r="B814" t="str">
            <v>      森林管护</v>
          </cell>
        </row>
        <row r="815">
          <cell r="A815">
            <v>2110502</v>
          </cell>
          <cell r="B815" t="str">
            <v>      社会保险补助</v>
          </cell>
        </row>
        <row r="816">
          <cell r="A816">
            <v>2110503</v>
          </cell>
          <cell r="B816" t="str">
            <v>      政策性社会性支出补助</v>
          </cell>
        </row>
        <row r="817">
          <cell r="A817">
            <v>2110506</v>
          </cell>
          <cell r="B817" t="str">
            <v>      天然林保护工程建设 </v>
          </cell>
        </row>
        <row r="818">
          <cell r="A818">
            <v>2110599</v>
          </cell>
          <cell r="B818" t="str">
            <v>      其他天然林保护支出</v>
          </cell>
        </row>
        <row r="819">
          <cell r="A819">
            <v>21106</v>
          </cell>
          <cell r="B819" t="str">
            <v>    退耕还林</v>
          </cell>
        </row>
        <row r="820">
          <cell r="A820">
            <v>2110602</v>
          </cell>
          <cell r="B820" t="str">
            <v>      退耕现金</v>
          </cell>
        </row>
        <row r="821">
          <cell r="A821">
            <v>2110603</v>
          </cell>
          <cell r="B821" t="str">
            <v>      退耕还林粮食折现补贴</v>
          </cell>
        </row>
        <row r="822">
          <cell r="A822">
            <v>2110604</v>
          </cell>
          <cell r="B822" t="str">
            <v>      退耕还林粮食费用补贴</v>
          </cell>
        </row>
        <row r="823">
          <cell r="A823">
            <v>2110605</v>
          </cell>
          <cell r="B823" t="str">
            <v>      退耕还林工程建设</v>
          </cell>
        </row>
        <row r="824">
          <cell r="A824">
            <v>2110699</v>
          </cell>
          <cell r="B824" t="str">
            <v>      其他退耕还林支出</v>
          </cell>
        </row>
        <row r="825">
          <cell r="A825">
            <v>21107</v>
          </cell>
          <cell r="B825" t="str">
            <v>    风沙荒漠治理</v>
          </cell>
        </row>
        <row r="826">
          <cell r="A826">
            <v>2110704</v>
          </cell>
          <cell r="B826" t="str">
            <v>      京津风沙源治理工程建设</v>
          </cell>
        </row>
        <row r="827">
          <cell r="A827">
            <v>2110799</v>
          </cell>
          <cell r="B827" t="str">
            <v>      其他风沙荒漠治理支出</v>
          </cell>
        </row>
        <row r="828">
          <cell r="A828">
            <v>21108</v>
          </cell>
          <cell r="B828" t="str">
            <v>    退牧还草</v>
          </cell>
        </row>
        <row r="829">
          <cell r="A829">
            <v>2110804</v>
          </cell>
          <cell r="B829" t="str">
            <v>      退牧还草工程建设</v>
          </cell>
        </row>
        <row r="830">
          <cell r="A830">
            <v>2110899</v>
          </cell>
          <cell r="B830" t="str">
            <v>      其他退牧还草支出</v>
          </cell>
        </row>
        <row r="831">
          <cell r="A831">
            <v>21109</v>
          </cell>
          <cell r="B831" t="str">
            <v>    已垦草原退耕还草(款)</v>
          </cell>
        </row>
        <row r="832">
          <cell r="A832">
            <v>2110901</v>
          </cell>
          <cell r="B832" t="str">
            <v>      已垦草原退耕还草(项)</v>
          </cell>
        </row>
        <row r="833">
          <cell r="A833">
            <v>21110</v>
          </cell>
          <cell r="B833" t="str">
            <v>    能源节约利用(款)</v>
          </cell>
        </row>
        <row r="834">
          <cell r="A834">
            <v>2111001</v>
          </cell>
          <cell r="B834" t="str">
            <v>      能源节能利用(项)</v>
          </cell>
        </row>
        <row r="835">
          <cell r="A835">
            <v>21111</v>
          </cell>
          <cell r="B835" t="str">
            <v>    污染减排</v>
          </cell>
        </row>
        <row r="836">
          <cell r="A836">
            <v>2111101</v>
          </cell>
          <cell r="B836" t="str">
            <v>       环境监测与信息</v>
          </cell>
        </row>
        <row r="837">
          <cell r="A837">
            <v>2111102</v>
          </cell>
          <cell r="B837" t="str">
            <v>       环境执法监察</v>
          </cell>
        </row>
        <row r="838">
          <cell r="A838">
            <v>2111103</v>
          </cell>
          <cell r="B838" t="str">
            <v>       减排专项支出</v>
          </cell>
        </row>
        <row r="839">
          <cell r="A839">
            <v>2111104</v>
          </cell>
          <cell r="B839" t="str">
            <v>       清洁生产专项支出</v>
          </cell>
        </row>
        <row r="840">
          <cell r="A840">
            <v>2111199</v>
          </cell>
          <cell r="B840" t="str">
            <v>       其他污染减排支出</v>
          </cell>
        </row>
        <row r="841">
          <cell r="A841">
            <v>21112</v>
          </cell>
          <cell r="B841" t="str">
            <v>    可再生能源(款)</v>
          </cell>
        </row>
        <row r="842">
          <cell r="A842">
            <v>2111201</v>
          </cell>
          <cell r="B842" t="str">
            <v>       可再生能源(项)</v>
          </cell>
        </row>
        <row r="843">
          <cell r="A843">
            <v>21113</v>
          </cell>
          <cell r="B843" t="str">
            <v>    循环经济(款)</v>
          </cell>
        </row>
        <row r="844">
          <cell r="A844">
            <v>2111301</v>
          </cell>
          <cell r="B844" t="str">
            <v>       循环经济(项)</v>
          </cell>
        </row>
        <row r="845">
          <cell r="A845">
            <v>21114</v>
          </cell>
          <cell r="B845" t="str">
            <v>    能源管理事务</v>
          </cell>
        </row>
        <row r="846">
          <cell r="A846">
            <v>2111401</v>
          </cell>
          <cell r="B846" t="str">
            <v>      行政运行</v>
          </cell>
        </row>
        <row r="847">
          <cell r="A847">
            <v>2111402</v>
          </cell>
          <cell r="B847" t="str">
            <v>      一般行政管理事务</v>
          </cell>
        </row>
        <row r="848">
          <cell r="A848">
            <v>2111403</v>
          </cell>
          <cell r="B848" t="str">
            <v>      机关服务</v>
          </cell>
        </row>
        <row r="849">
          <cell r="A849">
            <v>2111404</v>
          </cell>
          <cell r="B849" t="str">
            <v>      能源预测预警</v>
          </cell>
        </row>
        <row r="850">
          <cell r="A850">
            <v>2111405</v>
          </cell>
          <cell r="B850" t="str">
            <v>      能源战略规划与实施</v>
          </cell>
        </row>
        <row r="851">
          <cell r="A851">
            <v>2111406</v>
          </cell>
          <cell r="B851" t="str">
            <v>      能源科技装备</v>
          </cell>
        </row>
        <row r="852">
          <cell r="A852">
            <v>2111407</v>
          </cell>
          <cell r="B852" t="str">
            <v>      能源行业管理</v>
          </cell>
        </row>
        <row r="853">
          <cell r="A853">
            <v>2111408</v>
          </cell>
          <cell r="B853" t="str">
            <v>      能源管理</v>
          </cell>
        </row>
        <row r="854">
          <cell r="A854">
            <v>2111409</v>
          </cell>
          <cell r="B854" t="str">
            <v>      石油储备发展管理</v>
          </cell>
        </row>
        <row r="855">
          <cell r="A855">
            <v>2111410</v>
          </cell>
          <cell r="B855" t="str">
            <v>      能源调查</v>
          </cell>
        </row>
        <row r="856">
          <cell r="A856">
            <v>2111411</v>
          </cell>
          <cell r="B856" t="str">
            <v>      信息化建设</v>
          </cell>
        </row>
        <row r="857">
          <cell r="A857">
            <v>2111413</v>
          </cell>
          <cell r="B857" t="str">
            <v>      农村电网建设</v>
          </cell>
        </row>
        <row r="858">
          <cell r="A858">
            <v>2111450</v>
          </cell>
          <cell r="B858" t="str">
            <v>      事业运行</v>
          </cell>
        </row>
        <row r="859">
          <cell r="A859">
            <v>2111499</v>
          </cell>
          <cell r="B859" t="str">
            <v>      其他能源管理事务支出</v>
          </cell>
        </row>
        <row r="860">
          <cell r="A860">
            <v>21199</v>
          </cell>
          <cell r="B860" t="str">
            <v>    其他节能环保支出(款)</v>
          </cell>
        </row>
        <row r="861">
          <cell r="A861">
            <v>2119901</v>
          </cell>
          <cell r="B861" t="str">
            <v>      其他节能环保支出(项)</v>
          </cell>
        </row>
        <row r="862">
          <cell r="A862">
            <v>212</v>
          </cell>
          <cell r="B862" t="str">
            <v>  城乡社区支出</v>
          </cell>
        </row>
        <row r="863">
          <cell r="A863">
            <v>21201</v>
          </cell>
          <cell r="B863" t="str">
            <v>    城乡社区管理事务</v>
          </cell>
        </row>
        <row r="864">
          <cell r="A864">
            <v>2120101</v>
          </cell>
          <cell r="B864" t="str">
            <v>      行政运行</v>
          </cell>
        </row>
        <row r="865">
          <cell r="A865">
            <v>2120102</v>
          </cell>
          <cell r="B865" t="str">
            <v>      一般行政管理事务</v>
          </cell>
        </row>
        <row r="866">
          <cell r="A866">
            <v>2120103</v>
          </cell>
          <cell r="B866" t="str">
            <v>      机关服务</v>
          </cell>
        </row>
        <row r="867">
          <cell r="A867">
            <v>2120104</v>
          </cell>
          <cell r="B867" t="str">
            <v>      城管执法</v>
          </cell>
        </row>
        <row r="868">
          <cell r="A868">
            <v>2120105</v>
          </cell>
          <cell r="B868" t="str">
            <v>      工程建设标准规范编制与监管</v>
          </cell>
        </row>
        <row r="869">
          <cell r="A869">
            <v>2120106</v>
          </cell>
          <cell r="B869" t="str">
            <v>      工程建设管理</v>
          </cell>
        </row>
        <row r="870">
          <cell r="A870">
            <v>2120107</v>
          </cell>
          <cell r="B870" t="str">
            <v>      市政公用行业市场监管</v>
          </cell>
        </row>
        <row r="871">
          <cell r="A871">
            <v>2120108</v>
          </cell>
          <cell r="B871" t="str">
            <v>      国家重点风景区规划与保护</v>
          </cell>
        </row>
        <row r="872">
          <cell r="A872">
            <v>2120109</v>
          </cell>
          <cell r="B872" t="str">
            <v>      住宅建设与房地产市场监管</v>
          </cell>
        </row>
        <row r="873">
          <cell r="A873">
            <v>2120110</v>
          </cell>
          <cell r="B873" t="str">
            <v>      执业资格注册、资质审查</v>
          </cell>
        </row>
        <row r="874">
          <cell r="A874">
            <v>2120199</v>
          </cell>
          <cell r="B874" t="str">
            <v>      其他城乡社区管理事务支出</v>
          </cell>
        </row>
        <row r="875">
          <cell r="A875">
            <v>21202</v>
          </cell>
          <cell r="B875" t="str">
            <v>    城乡社区规划与管理(款)</v>
          </cell>
        </row>
        <row r="876">
          <cell r="A876">
            <v>2120201</v>
          </cell>
          <cell r="B876" t="str">
            <v>      城乡社区规划与管理(项)</v>
          </cell>
        </row>
        <row r="877">
          <cell r="A877">
            <v>21203</v>
          </cell>
          <cell r="B877" t="str">
            <v>    城乡社区公共设施</v>
          </cell>
        </row>
        <row r="878">
          <cell r="A878">
            <v>2120303</v>
          </cell>
          <cell r="B878" t="str">
            <v>      小城镇基础设施建设</v>
          </cell>
        </row>
        <row r="879">
          <cell r="A879">
            <v>2120399</v>
          </cell>
          <cell r="B879" t="str">
            <v>      其他城乡社区公共设施支出</v>
          </cell>
        </row>
        <row r="880">
          <cell r="A880">
            <v>21205</v>
          </cell>
          <cell r="B880" t="str">
            <v>    城乡社区环境卫生(款)</v>
          </cell>
        </row>
        <row r="881">
          <cell r="A881">
            <v>2120501</v>
          </cell>
          <cell r="B881" t="str">
            <v>      城乡社区环境卫生(项)</v>
          </cell>
        </row>
        <row r="882">
          <cell r="A882">
            <v>21206</v>
          </cell>
          <cell r="B882" t="str">
            <v>    建设市场管理与监督(款)</v>
          </cell>
        </row>
        <row r="883">
          <cell r="A883">
            <v>2120601</v>
          </cell>
          <cell r="B883" t="str">
            <v>      建设市场管理与监督(项)</v>
          </cell>
        </row>
        <row r="884">
          <cell r="A884">
            <v>21299</v>
          </cell>
          <cell r="B884" t="str">
            <v>    其他城乡社区支出(款)</v>
          </cell>
        </row>
        <row r="885">
          <cell r="A885">
            <v>2129999</v>
          </cell>
          <cell r="B885" t="str">
            <v>      其他城乡社区支出(项)</v>
          </cell>
        </row>
        <row r="886">
          <cell r="A886">
            <v>213</v>
          </cell>
          <cell r="B886" t="str">
            <v>  农林水支出</v>
          </cell>
        </row>
        <row r="887">
          <cell r="A887">
            <v>21301</v>
          </cell>
          <cell r="B887" t="str">
            <v>    农业</v>
          </cell>
        </row>
        <row r="888">
          <cell r="A888">
            <v>2130101</v>
          </cell>
          <cell r="B888" t="str">
            <v>      行政运行</v>
          </cell>
        </row>
        <row r="889">
          <cell r="A889">
            <v>2130102</v>
          </cell>
          <cell r="B889" t="str">
            <v>      一般行政管理事务</v>
          </cell>
        </row>
        <row r="890">
          <cell r="A890">
            <v>2130103</v>
          </cell>
          <cell r="B890" t="str">
            <v>      机关服务</v>
          </cell>
        </row>
        <row r="891">
          <cell r="A891">
            <v>2130104</v>
          </cell>
          <cell r="B891" t="str">
            <v>      事业运行</v>
          </cell>
        </row>
        <row r="892">
          <cell r="A892">
            <v>2130105</v>
          </cell>
          <cell r="B892" t="str">
            <v>      农垦运行</v>
          </cell>
        </row>
        <row r="893">
          <cell r="A893">
            <v>2130106</v>
          </cell>
          <cell r="B893" t="str">
            <v>      科技转化与推广服务</v>
          </cell>
        </row>
        <row r="894">
          <cell r="A894">
            <v>2130108</v>
          </cell>
          <cell r="B894" t="str">
            <v>      病虫害控制</v>
          </cell>
        </row>
        <row r="895">
          <cell r="A895">
            <v>2130109</v>
          </cell>
          <cell r="B895" t="str">
            <v>      农产品质量安全</v>
          </cell>
        </row>
        <row r="896">
          <cell r="A896">
            <v>2130110</v>
          </cell>
          <cell r="B896" t="str">
            <v>      执法监管</v>
          </cell>
        </row>
        <row r="897">
          <cell r="A897">
            <v>2130111</v>
          </cell>
          <cell r="B897" t="str">
            <v>      统计监测与信息服务</v>
          </cell>
        </row>
        <row r="898">
          <cell r="A898">
            <v>2130112</v>
          </cell>
          <cell r="B898" t="str">
            <v>      农业行业业务管理</v>
          </cell>
        </row>
        <row r="899">
          <cell r="A899">
            <v>2130114</v>
          </cell>
          <cell r="B899" t="str">
            <v>      对外交流与合作</v>
          </cell>
        </row>
        <row r="900">
          <cell r="A900">
            <v>2130119</v>
          </cell>
          <cell r="B900" t="str">
            <v>      防灾救灾</v>
          </cell>
        </row>
        <row r="901">
          <cell r="A901">
            <v>2130120</v>
          </cell>
          <cell r="B901" t="str">
            <v>      稳定农民收入补贴</v>
          </cell>
        </row>
        <row r="902">
          <cell r="A902">
            <v>2130121</v>
          </cell>
          <cell r="B902" t="str">
            <v>      农业结构调整补贴</v>
          </cell>
        </row>
        <row r="903">
          <cell r="A903">
            <v>2130122</v>
          </cell>
          <cell r="B903" t="str">
            <v>      农业生产支持补贴</v>
          </cell>
        </row>
        <row r="904">
          <cell r="A904">
            <v>2130124</v>
          </cell>
          <cell r="B904" t="str">
            <v>      农业组织化与产业化经营</v>
          </cell>
        </row>
        <row r="905">
          <cell r="A905">
            <v>2130125</v>
          </cell>
          <cell r="B905" t="str">
            <v>      农产品加工与促销</v>
          </cell>
        </row>
        <row r="906">
          <cell r="A906">
            <v>2130126</v>
          </cell>
          <cell r="B906" t="str">
            <v>      农村公益事业</v>
          </cell>
        </row>
        <row r="907">
          <cell r="A907">
            <v>2130129</v>
          </cell>
          <cell r="B907" t="str">
            <v>      综合财力补助</v>
          </cell>
        </row>
        <row r="908">
          <cell r="A908">
            <v>2130135</v>
          </cell>
          <cell r="B908" t="str">
            <v>      农业资源保护修复与利用</v>
          </cell>
        </row>
        <row r="909">
          <cell r="A909">
            <v>2130142</v>
          </cell>
          <cell r="B909" t="str">
            <v>      农村道路建设</v>
          </cell>
        </row>
        <row r="910">
          <cell r="A910">
            <v>2130148</v>
          </cell>
          <cell r="B910" t="str">
            <v>      成品油价格改革对渔业的补贴</v>
          </cell>
        </row>
        <row r="911">
          <cell r="A911">
            <v>2130152</v>
          </cell>
          <cell r="B911" t="str">
            <v>      对高校毕业生到基层任职补助</v>
          </cell>
        </row>
        <row r="912">
          <cell r="A912">
            <v>2130199</v>
          </cell>
          <cell r="B912" t="str">
            <v>      其他农业支出</v>
          </cell>
        </row>
        <row r="913">
          <cell r="A913">
            <v>21302</v>
          </cell>
          <cell r="B913" t="str">
            <v>    林业</v>
          </cell>
        </row>
        <row r="914">
          <cell r="A914">
            <v>2130201</v>
          </cell>
          <cell r="B914" t="str">
            <v>      行政运行</v>
          </cell>
        </row>
        <row r="915">
          <cell r="A915">
            <v>2130202</v>
          </cell>
          <cell r="B915" t="str">
            <v>      一般行政管理事务</v>
          </cell>
        </row>
        <row r="916">
          <cell r="A916">
            <v>2130203</v>
          </cell>
          <cell r="B916" t="str">
            <v>      机关服务</v>
          </cell>
        </row>
        <row r="917">
          <cell r="A917">
            <v>2130204</v>
          </cell>
          <cell r="B917" t="str">
            <v>      林业事业机构</v>
          </cell>
        </row>
        <row r="918">
          <cell r="A918">
            <v>2130205</v>
          </cell>
          <cell r="B918" t="str">
            <v>      森林培育</v>
          </cell>
        </row>
        <row r="919">
          <cell r="A919">
            <v>2130206</v>
          </cell>
          <cell r="B919" t="str">
            <v>      林业技术推广</v>
          </cell>
        </row>
        <row r="920">
          <cell r="A920">
            <v>2130207</v>
          </cell>
          <cell r="B920" t="str">
            <v>      森林资源管理</v>
          </cell>
        </row>
        <row r="921">
          <cell r="A921">
            <v>2130208</v>
          </cell>
          <cell r="B921" t="str">
            <v>      森林资源监测</v>
          </cell>
        </row>
        <row r="922">
          <cell r="A922">
            <v>2130209</v>
          </cell>
          <cell r="B922" t="str">
            <v>      森林生态效益补偿</v>
          </cell>
        </row>
        <row r="923">
          <cell r="A923">
            <v>2130210</v>
          </cell>
          <cell r="B923" t="str">
            <v>      林业自然保护区</v>
          </cell>
        </row>
        <row r="924">
          <cell r="A924">
            <v>2130211</v>
          </cell>
          <cell r="B924" t="str">
            <v>      动植物保护</v>
          </cell>
        </row>
        <row r="925">
          <cell r="A925">
            <v>2130212</v>
          </cell>
          <cell r="B925" t="str">
            <v>      湿地保护</v>
          </cell>
        </row>
        <row r="926">
          <cell r="A926">
            <v>2130213</v>
          </cell>
          <cell r="B926" t="str">
            <v>      林业执法与监督</v>
          </cell>
        </row>
        <row r="927">
          <cell r="A927">
            <v>2130216</v>
          </cell>
          <cell r="B927" t="str">
            <v>      林业检疫检测</v>
          </cell>
        </row>
        <row r="928">
          <cell r="A928">
            <v>2130217</v>
          </cell>
          <cell r="B928" t="str">
            <v>      防沙治沙</v>
          </cell>
        </row>
        <row r="929">
          <cell r="A929">
            <v>2130218</v>
          </cell>
          <cell r="B929" t="str">
            <v>      林业质量安全</v>
          </cell>
        </row>
        <row r="930">
          <cell r="A930">
            <v>2130219</v>
          </cell>
          <cell r="B930" t="str">
            <v>      林业工程与项目管理</v>
          </cell>
        </row>
        <row r="931">
          <cell r="A931">
            <v>2130220</v>
          </cell>
          <cell r="B931" t="str">
            <v>      林业对外合作与交流</v>
          </cell>
        </row>
        <row r="932">
          <cell r="A932">
            <v>2130221</v>
          </cell>
          <cell r="B932" t="str">
            <v>      林业产业化</v>
          </cell>
        </row>
        <row r="933">
          <cell r="A933">
            <v>2130223</v>
          </cell>
          <cell r="B933" t="str">
            <v>      信息管理</v>
          </cell>
        </row>
        <row r="934">
          <cell r="A934">
            <v>2130224</v>
          </cell>
          <cell r="B934" t="str">
            <v>      林业政策制定与宣传</v>
          </cell>
        </row>
        <row r="935">
          <cell r="A935">
            <v>2130225</v>
          </cell>
          <cell r="B935" t="str">
            <v>      林业资金审计稽查</v>
          </cell>
        </row>
        <row r="936">
          <cell r="A936">
            <v>2130226</v>
          </cell>
          <cell r="B936" t="str">
            <v>      林区公共支出</v>
          </cell>
        </row>
        <row r="937">
          <cell r="A937">
            <v>2130227</v>
          </cell>
          <cell r="B937" t="str">
            <v>      林业贷款贴息</v>
          </cell>
        </row>
        <row r="938">
          <cell r="A938">
            <v>2130232</v>
          </cell>
          <cell r="B938" t="str">
            <v>      成品油价格改革对林业的补贴</v>
          </cell>
        </row>
        <row r="939">
          <cell r="A939">
            <v>2130234</v>
          </cell>
          <cell r="B939" t="str">
            <v>      林业防灾减灾</v>
          </cell>
        </row>
        <row r="940">
          <cell r="A940">
            <v>2130299</v>
          </cell>
          <cell r="B940" t="str">
            <v>      其他林业支出</v>
          </cell>
        </row>
        <row r="941">
          <cell r="A941">
            <v>21303</v>
          </cell>
          <cell r="B941" t="str">
            <v>    水利</v>
          </cell>
        </row>
        <row r="942">
          <cell r="A942">
            <v>2130301</v>
          </cell>
          <cell r="B942" t="str">
            <v>      行政运行</v>
          </cell>
        </row>
        <row r="943">
          <cell r="A943">
            <v>2130302</v>
          </cell>
          <cell r="B943" t="str">
            <v>      一般行政管理事务</v>
          </cell>
        </row>
        <row r="944">
          <cell r="A944">
            <v>2130303</v>
          </cell>
          <cell r="B944" t="str">
            <v>      机关服务</v>
          </cell>
        </row>
        <row r="945">
          <cell r="A945">
            <v>2130304</v>
          </cell>
          <cell r="B945" t="str">
            <v>      水利行业业务管理</v>
          </cell>
        </row>
        <row r="946">
          <cell r="A946">
            <v>2130305</v>
          </cell>
          <cell r="B946" t="str">
            <v>      水利工程建设</v>
          </cell>
        </row>
        <row r="947">
          <cell r="A947">
            <v>2130306</v>
          </cell>
          <cell r="B947" t="str">
            <v>      水利工程运行与维护</v>
          </cell>
        </row>
        <row r="948">
          <cell r="A948">
            <v>2130307</v>
          </cell>
          <cell r="B948" t="str">
            <v>      长江黄河等流域管理</v>
          </cell>
        </row>
        <row r="949">
          <cell r="A949">
            <v>2130308</v>
          </cell>
          <cell r="B949" t="str">
            <v>      水利前期工作</v>
          </cell>
        </row>
        <row r="950">
          <cell r="A950">
            <v>2130309</v>
          </cell>
          <cell r="B950" t="str">
            <v>      水利执法监督</v>
          </cell>
        </row>
        <row r="951">
          <cell r="A951">
            <v>2130310</v>
          </cell>
          <cell r="B951" t="str">
            <v>      水土保持</v>
          </cell>
        </row>
        <row r="952">
          <cell r="A952">
            <v>2130311</v>
          </cell>
          <cell r="B952" t="str">
            <v>      水资源节约管理与保护</v>
          </cell>
        </row>
        <row r="953">
          <cell r="A953">
            <v>2130312</v>
          </cell>
          <cell r="B953" t="str">
            <v>      水质监测</v>
          </cell>
        </row>
        <row r="954">
          <cell r="A954">
            <v>2130313</v>
          </cell>
          <cell r="B954" t="str">
            <v>      水文测报</v>
          </cell>
        </row>
        <row r="955">
          <cell r="A955">
            <v>2130314</v>
          </cell>
          <cell r="B955" t="str">
            <v>      防汛</v>
          </cell>
        </row>
        <row r="956">
          <cell r="A956">
            <v>2130315</v>
          </cell>
          <cell r="B956" t="str">
            <v>      抗旱</v>
          </cell>
        </row>
        <row r="957">
          <cell r="A957">
            <v>2130316</v>
          </cell>
          <cell r="B957" t="str">
            <v>      农田水利</v>
          </cell>
        </row>
        <row r="958">
          <cell r="A958">
            <v>2130317</v>
          </cell>
          <cell r="B958" t="str">
            <v>      水利技术推广</v>
          </cell>
        </row>
        <row r="959">
          <cell r="A959">
            <v>2130318</v>
          </cell>
          <cell r="B959" t="str">
            <v>      国际河流治理与管理</v>
          </cell>
        </row>
        <row r="960">
          <cell r="A960">
            <v>2130319</v>
          </cell>
          <cell r="B960" t="str">
            <v>      江河湖库水系综合整治</v>
          </cell>
        </row>
        <row r="961">
          <cell r="A961">
            <v>2130321</v>
          </cell>
          <cell r="B961" t="str">
            <v>      大中型水库移民后期扶持专项支出</v>
          </cell>
        </row>
        <row r="962">
          <cell r="A962">
            <v>2130322</v>
          </cell>
          <cell r="B962" t="str">
            <v>      水利安全监督</v>
          </cell>
        </row>
        <row r="963">
          <cell r="A963">
            <v>2130331</v>
          </cell>
          <cell r="B963" t="str">
            <v>      水资源费安排的支出</v>
          </cell>
        </row>
        <row r="964">
          <cell r="A964">
            <v>2130332</v>
          </cell>
          <cell r="B964" t="str">
            <v>      砂石资源费支出</v>
          </cell>
        </row>
        <row r="965">
          <cell r="A965">
            <v>2130333</v>
          </cell>
          <cell r="B965" t="str">
            <v>      信息管理</v>
          </cell>
        </row>
        <row r="966">
          <cell r="A966">
            <v>2130334</v>
          </cell>
          <cell r="B966" t="str">
            <v>      水利建设移民支出</v>
          </cell>
        </row>
        <row r="967">
          <cell r="A967">
            <v>2130335</v>
          </cell>
          <cell r="B967" t="str">
            <v>      农村人畜饮水</v>
          </cell>
        </row>
        <row r="968">
          <cell r="A968">
            <v>2130399</v>
          </cell>
          <cell r="B968" t="str">
            <v>      其他水利支出</v>
          </cell>
        </row>
        <row r="969">
          <cell r="A969">
            <v>21304</v>
          </cell>
          <cell r="B969" t="str">
            <v>    南水北调</v>
          </cell>
        </row>
        <row r="970">
          <cell r="A970">
            <v>2130401</v>
          </cell>
          <cell r="B970" t="str">
            <v>      行政运行</v>
          </cell>
        </row>
        <row r="971">
          <cell r="A971">
            <v>2130402</v>
          </cell>
          <cell r="B971" t="str">
            <v>      一般行政管理事务</v>
          </cell>
        </row>
        <row r="972">
          <cell r="A972">
            <v>2130403</v>
          </cell>
          <cell r="B972" t="str">
            <v>      机关服务</v>
          </cell>
        </row>
        <row r="973">
          <cell r="A973">
            <v>2130404</v>
          </cell>
          <cell r="B973" t="str">
            <v>      南水北调工程建设</v>
          </cell>
        </row>
        <row r="974">
          <cell r="A974">
            <v>2130405</v>
          </cell>
          <cell r="B974" t="str">
            <v>      政策研究与信息管理</v>
          </cell>
        </row>
        <row r="975">
          <cell r="A975">
            <v>2130406</v>
          </cell>
          <cell r="B975" t="str">
            <v>      工程稽查</v>
          </cell>
        </row>
        <row r="976">
          <cell r="A976">
            <v>2130407</v>
          </cell>
          <cell r="B976" t="str">
            <v>      前期工作</v>
          </cell>
        </row>
        <row r="977">
          <cell r="A977">
            <v>2130408</v>
          </cell>
          <cell r="B977" t="str">
            <v>      南水北调技术推广</v>
          </cell>
        </row>
        <row r="978">
          <cell r="A978">
            <v>2130409</v>
          </cell>
          <cell r="B978" t="str">
            <v>      环境、移民及水资源管理与保护</v>
          </cell>
        </row>
        <row r="979">
          <cell r="A979">
            <v>2130499</v>
          </cell>
          <cell r="B979" t="str">
            <v>      其他南水北调支出</v>
          </cell>
        </row>
        <row r="980">
          <cell r="A980">
            <v>21305</v>
          </cell>
          <cell r="B980" t="str">
            <v>    扶贫</v>
          </cell>
        </row>
        <row r="981">
          <cell r="A981">
            <v>2130501</v>
          </cell>
          <cell r="B981" t="str">
            <v>      行政运行</v>
          </cell>
        </row>
        <row r="982">
          <cell r="A982">
            <v>2130502</v>
          </cell>
          <cell r="B982" t="str">
            <v>      一般行政管理事务</v>
          </cell>
        </row>
        <row r="983">
          <cell r="A983">
            <v>2130503</v>
          </cell>
          <cell r="B983" t="str">
            <v>      机关服务</v>
          </cell>
        </row>
        <row r="984">
          <cell r="A984">
            <v>2130504</v>
          </cell>
          <cell r="B984" t="str">
            <v>      农村基础设施建设</v>
          </cell>
        </row>
        <row r="985">
          <cell r="A985">
            <v>2130505</v>
          </cell>
          <cell r="B985" t="str">
            <v>      生产发展</v>
          </cell>
        </row>
        <row r="986">
          <cell r="A986">
            <v>2130506</v>
          </cell>
          <cell r="B986" t="str">
            <v>      社会发展</v>
          </cell>
        </row>
        <row r="987">
          <cell r="A987">
            <v>2130507</v>
          </cell>
          <cell r="B987" t="str">
            <v>      扶贫贷款奖补和贴息</v>
          </cell>
        </row>
        <row r="988">
          <cell r="A988">
            <v>2130508</v>
          </cell>
          <cell r="B988" t="str">
            <v>      “三西”农业建设专项补助</v>
          </cell>
        </row>
        <row r="989">
          <cell r="A989">
            <v>2130550</v>
          </cell>
          <cell r="B989" t="str">
            <v>      扶贫事业机构</v>
          </cell>
        </row>
        <row r="990">
          <cell r="A990">
            <v>2130599</v>
          </cell>
          <cell r="B990" t="str">
            <v>      其他扶贫支出</v>
          </cell>
        </row>
        <row r="991">
          <cell r="A991">
            <v>21306</v>
          </cell>
          <cell r="B991" t="str">
            <v>    农业综合开发</v>
          </cell>
        </row>
        <row r="992">
          <cell r="A992">
            <v>2130601</v>
          </cell>
          <cell r="B992" t="str">
            <v>      机构运行</v>
          </cell>
        </row>
        <row r="993">
          <cell r="A993">
            <v>2130602</v>
          </cell>
          <cell r="B993" t="str">
            <v>      土地治理</v>
          </cell>
        </row>
        <row r="994">
          <cell r="A994">
            <v>2130603</v>
          </cell>
          <cell r="B994" t="str">
            <v>      产业化经营</v>
          </cell>
        </row>
        <row r="995">
          <cell r="A995">
            <v>2130604</v>
          </cell>
          <cell r="B995" t="str">
            <v>      科技示范</v>
          </cell>
        </row>
        <row r="996">
          <cell r="A996">
            <v>2130699</v>
          </cell>
          <cell r="B996" t="str">
            <v>      其他农业综合开发支出</v>
          </cell>
        </row>
        <row r="997">
          <cell r="A997">
            <v>21307</v>
          </cell>
          <cell r="B997" t="str">
            <v>    农村综合改革</v>
          </cell>
        </row>
        <row r="998">
          <cell r="A998">
            <v>2130701</v>
          </cell>
          <cell r="B998" t="str">
            <v>      对村级一事一议补助</v>
          </cell>
        </row>
        <row r="999">
          <cell r="A999">
            <v>2130704</v>
          </cell>
          <cell r="B999" t="str">
            <v>      国有农场办社会职能改革补助</v>
          </cell>
        </row>
        <row r="1000">
          <cell r="A1000">
            <v>2130705</v>
          </cell>
          <cell r="B1000" t="str">
            <v>      对村民委员会和村党支部的补助</v>
          </cell>
        </row>
        <row r="1001">
          <cell r="A1001">
            <v>2130706</v>
          </cell>
          <cell r="B1001" t="str">
            <v>      对村集体经济组织的补助</v>
          </cell>
        </row>
        <row r="1002">
          <cell r="A1002">
            <v>2130707</v>
          </cell>
          <cell r="B1002" t="str">
            <v>      农村综合改革示范试点补助</v>
          </cell>
        </row>
        <row r="1003">
          <cell r="A1003">
            <v>2130799</v>
          </cell>
          <cell r="B1003" t="str">
            <v>      其他农村综合改革支出</v>
          </cell>
        </row>
        <row r="1004">
          <cell r="A1004">
            <v>21308</v>
          </cell>
          <cell r="B1004" t="str">
            <v>    普惠金融发展支出</v>
          </cell>
        </row>
        <row r="1005">
          <cell r="A1005">
            <v>2130801</v>
          </cell>
          <cell r="B1005" t="str">
            <v>      支持农村金融机构</v>
          </cell>
        </row>
        <row r="1006">
          <cell r="A1006">
            <v>2130802</v>
          </cell>
          <cell r="B1006" t="str">
            <v>      涉农贷款增量奖励</v>
          </cell>
        </row>
        <row r="1007">
          <cell r="A1007">
            <v>2130803</v>
          </cell>
          <cell r="B1007" t="str">
            <v>      农业保险保费补贴</v>
          </cell>
        </row>
        <row r="1008">
          <cell r="A1008">
            <v>2130804</v>
          </cell>
          <cell r="B1008" t="str">
            <v>      创业担保贴息</v>
          </cell>
        </row>
        <row r="1009">
          <cell r="A1009">
            <v>2130805</v>
          </cell>
          <cell r="B1009" t="str">
            <v>      补充创业担保贷款基金</v>
          </cell>
        </row>
        <row r="1010">
          <cell r="A1010">
            <v>2130899</v>
          </cell>
          <cell r="B1010" t="str">
            <v>      其他普惠金融发展支出</v>
          </cell>
        </row>
        <row r="1011">
          <cell r="A1011">
            <v>21309</v>
          </cell>
          <cell r="B1011" t="str">
            <v>    目标价格补贴</v>
          </cell>
        </row>
        <row r="1012">
          <cell r="A1012">
            <v>2130901</v>
          </cell>
          <cell r="B1012" t="str">
            <v>      棉花目标价格补贴</v>
          </cell>
        </row>
        <row r="1013">
          <cell r="A1013">
            <v>2130902</v>
          </cell>
          <cell r="B1013" t="str">
            <v>      大豆目标价格补贴</v>
          </cell>
        </row>
        <row r="1014">
          <cell r="A1014">
            <v>2130903</v>
          </cell>
          <cell r="B1014" t="str">
            <v>      其他目标价格补贴</v>
          </cell>
        </row>
        <row r="1015">
          <cell r="A1015">
            <v>21399</v>
          </cell>
          <cell r="B1015" t="str">
            <v>    其他农林水事务支出(款)</v>
          </cell>
        </row>
        <row r="1016">
          <cell r="A1016">
            <v>2139901</v>
          </cell>
          <cell r="B1016" t="str">
            <v>      化解其他公益性乡村债务支出</v>
          </cell>
        </row>
        <row r="1017">
          <cell r="A1017">
            <v>2139999</v>
          </cell>
          <cell r="B1017" t="str">
            <v>      其他农林水事务支出(项)</v>
          </cell>
        </row>
        <row r="1018">
          <cell r="A1018">
            <v>214</v>
          </cell>
          <cell r="B1018" t="str">
            <v>  交通运输支出</v>
          </cell>
        </row>
        <row r="1019">
          <cell r="A1019">
            <v>21401</v>
          </cell>
          <cell r="B1019" t="str">
            <v>    公路水路运输</v>
          </cell>
        </row>
        <row r="1020">
          <cell r="A1020">
            <v>2140101</v>
          </cell>
          <cell r="B1020" t="str">
            <v>      行政运行</v>
          </cell>
        </row>
        <row r="1021">
          <cell r="A1021">
            <v>2140102</v>
          </cell>
          <cell r="B1021" t="str">
            <v>      一般行政管理事务</v>
          </cell>
        </row>
        <row r="1022">
          <cell r="A1022">
            <v>2140103</v>
          </cell>
          <cell r="B1022" t="str">
            <v>      机关服务</v>
          </cell>
        </row>
        <row r="1023">
          <cell r="A1023">
            <v>2140104</v>
          </cell>
          <cell r="B1023" t="str">
            <v>      公路建设</v>
          </cell>
        </row>
        <row r="1024">
          <cell r="A1024">
            <v>2140106</v>
          </cell>
          <cell r="B1024" t="str">
            <v>      公路养护</v>
          </cell>
        </row>
        <row r="1025">
          <cell r="A1025">
            <v>2140109</v>
          </cell>
          <cell r="B1025" t="str">
            <v>      公路运输信息化建设</v>
          </cell>
        </row>
        <row r="1026">
          <cell r="A1026">
            <v>2140110</v>
          </cell>
          <cell r="B1026" t="str">
            <v>      公路和运输安全</v>
          </cell>
        </row>
        <row r="1027">
          <cell r="A1027">
            <v>2140111</v>
          </cell>
          <cell r="B1027" t="str">
            <v>      公路还贷专项</v>
          </cell>
        </row>
        <row r="1028">
          <cell r="A1028">
            <v>2140112</v>
          </cell>
          <cell r="B1028" t="str">
            <v>      公路运输管理</v>
          </cell>
        </row>
        <row r="1029">
          <cell r="A1029">
            <v>2140114</v>
          </cell>
          <cell r="B1029" t="str">
            <v>      公路和运输技术标准化建设</v>
          </cell>
        </row>
        <row r="1030">
          <cell r="A1030">
            <v>2140122</v>
          </cell>
          <cell r="B1030" t="str">
            <v>      港口设施</v>
          </cell>
        </row>
        <row r="1031">
          <cell r="A1031">
            <v>2140123</v>
          </cell>
          <cell r="B1031" t="str">
            <v>      航道维护</v>
          </cell>
        </row>
        <row r="1032">
          <cell r="A1032">
            <v>2140127</v>
          </cell>
          <cell r="B1032" t="str">
            <v>      船舶检验</v>
          </cell>
        </row>
        <row r="1033">
          <cell r="A1033">
            <v>2140128</v>
          </cell>
          <cell r="B1033" t="str">
            <v>      救助打捞</v>
          </cell>
        </row>
        <row r="1034">
          <cell r="A1034">
            <v>2140129</v>
          </cell>
          <cell r="B1034" t="str">
            <v>      内河运输</v>
          </cell>
        </row>
        <row r="1035">
          <cell r="A1035">
            <v>2140130</v>
          </cell>
          <cell r="B1035" t="str">
            <v>      远洋运输</v>
          </cell>
        </row>
        <row r="1036">
          <cell r="A1036">
            <v>2140131</v>
          </cell>
          <cell r="B1036" t="str">
            <v>      海事管理</v>
          </cell>
        </row>
        <row r="1037">
          <cell r="A1037">
            <v>2140133</v>
          </cell>
          <cell r="B1037" t="str">
            <v>      航标事业发展支出</v>
          </cell>
        </row>
        <row r="1038">
          <cell r="A1038">
            <v>2140136</v>
          </cell>
          <cell r="B1038" t="str">
            <v>      水路运输管理支出</v>
          </cell>
        </row>
        <row r="1039">
          <cell r="A1039">
            <v>2140138</v>
          </cell>
          <cell r="B1039" t="str">
            <v>      口岸建设</v>
          </cell>
        </row>
        <row r="1040">
          <cell r="A1040">
            <v>2140139</v>
          </cell>
          <cell r="B1040" t="str">
            <v>      取消政府还贷二级公路收费专项支出</v>
          </cell>
        </row>
        <row r="1041">
          <cell r="A1041">
            <v>2140199</v>
          </cell>
          <cell r="B1041" t="str">
            <v>      其他公路水路运输支出</v>
          </cell>
        </row>
        <row r="1042">
          <cell r="A1042">
            <v>21402</v>
          </cell>
          <cell r="B1042" t="str">
            <v>    铁路运输</v>
          </cell>
        </row>
        <row r="1043">
          <cell r="A1043">
            <v>2140201</v>
          </cell>
          <cell r="B1043" t="str">
            <v>      行政运行</v>
          </cell>
        </row>
        <row r="1044">
          <cell r="A1044">
            <v>2140202</v>
          </cell>
          <cell r="B1044" t="str">
            <v>      一般行政管理事务</v>
          </cell>
        </row>
        <row r="1045">
          <cell r="A1045">
            <v>2140203</v>
          </cell>
          <cell r="B1045" t="str">
            <v>      机关服务</v>
          </cell>
        </row>
        <row r="1046">
          <cell r="A1046">
            <v>2140204</v>
          </cell>
          <cell r="B1046" t="str">
            <v>      铁路路网建设</v>
          </cell>
        </row>
        <row r="1047">
          <cell r="A1047">
            <v>2140205</v>
          </cell>
          <cell r="B1047" t="str">
            <v>      铁路还贷专项</v>
          </cell>
        </row>
        <row r="1048">
          <cell r="A1048">
            <v>2140206</v>
          </cell>
          <cell r="B1048" t="str">
            <v>      铁路安全</v>
          </cell>
        </row>
        <row r="1049">
          <cell r="A1049">
            <v>2140207</v>
          </cell>
          <cell r="B1049" t="str">
            <v>      铁路专项运输</v>
          </cell>
        </row>
        <row r="1050">
          <cell r="A1050">
            <v>2140208</v>
          </cell>
          <cell r="B1050" t="str">
            <v>      行业监管</v>
          </cell>
        </row>
        <row r="1051">
          <cell r="A1051">
            <v>2140299</v>
          </cell>
          <cell r="B1051" t="str">
            <v>      其他铁路运输支出</v>
          </cell>
        </row>
        <row r="1052">
          <cell r="A1052">
            <v>21403</v>
          </cell>
          <cell r="B1052" t="str">
            <v>    民用航空运输</v>
          </cell>
        </row>
        <row r="1053">
          <cell r="A1053">
            <v>2140301</v>
          </cell>
          <cell r="B1053" t="str">
            <v>      行政运行</v>
          </cell>
        </row>
        <row r="1054">
          <cell r="A1054">
            <v>2140302</v>
          </cell>
          <cell r="B1054" t="str">
            <v>      一般行政管理事务</v>
          </cell>
        </row>
        <row r="1055">
          <cell r="A1055">
            <v>2140303</v>
          </cell>
          <cell r="B1055" t="str">
            <v>      机关服务</v>
          </cell>
        </row>
        <row r="1056">
          <cell r="A1056">
            <v>2140304</v>
          </cell>
          <cell r="B1056" t="str">
            <v>      机场建设</v>
          </cell>
        </row>
        <row r="1057">
          <cell r="A1057">
            <v>2140305</v>
          </cell>
          <cell r="B1057" t="str">
            <v>      空管系统建设</v>
          </cell>
        </row>
        <row r="1058">
          <cell r="A1058">
            <v>2140306</v>
          </cell>
          <cell r="B1058" t="str">
            <v>      民航还贷专项支出</v>
          </cell>
        </row>
        <row r="1059">
          <cell r="A1059">
            <v>2140307</v>
          </cell>
          <cell r="B1059" t="str">
            <v>      民用航空安全</v>
          </cell>
        </row>
        <row r="1060">
          <cell r="A1060">
            <v>2140308</v>
          </cell>
          <cell r="B1060" t="str">
            <v>      民航专项运输</v>
          </cell>
        </row>
        <row r="1061">
          <cell r="A1061">
            <v>2140399</v>
          </cell>
          <cell r="B1061" t="str">
            <v>      其他民用航空运输支出</v>
          </cell>
        </row>
        <row r="1062">
          <cell r="A1062">
            <v>21404</v>
          </cell>
          <cell r="B1062" t="str">
            <v>    成品油价格改革对交通运输的补贴</v>
          </cell>
        </row>
        <row r="1063">
          <cell r="A1063">
            <v>2140401</v>
          </cell>
          <cell r="B1063" t="str">
            <v>      对城市公交的补贴</v>
          </cell>
        </row>
        <row r="1064">
          <cell r="A1064">
            <v>2140402</v>
          </cell>
          <cell r="B1064" t="str">
            <v>      对农村道路客运的补贴</v>
          </cell>
        </row>
        <row r="1065">
          <cell r="A1065">
            <v>2140403</v>
          </cell>
          <cell r="B1065" t="str">
            <v>      对出租车的补贴</v>
          </cell>
        </row>
        <row r="1066">
          <cell r="A1066">
            <v>2140499</v>
          </cell>
          <cell r="B1066" t="str">
            <v>      成品油价格改革补贴其他支出</v>
          </cell>
        </row>
        <row r="1067">
          <cell r="A1067">
            <v>21405</v>
          </cell>
          <cell r="B1067" t="str">
            <v>    邮政业支出</v>
          </cell>
        </row>
        <row r="1068">
          <cell r="A1068">
            <v>2140501</v>
          </cell>
          <cell r="B1068" t="str">
            <v>      行政运行</v>
          </cell>
        </row>
        <row r="1069">
          <cell r="A1069">
            <v>2140502</v>
          </cell>
          <cell r="B1069" t="str">
            <v>      一般行政管理事务</v>
          </cell>
        </row>
        <row r="1070">
          <cell r="A1070">
            <v>2140503</v>
          </cell>
          <cell r="B1070" t="str">
            <v>      机关服务</v>
          </cell>
        </row>
        <row r="1071">
          <cell r="A1071">
            <v>2140504</v>
          </cell>
          <cell r="B1071" t="str">
            <v>      行业监管</v>
          </cell>
        </row>
        <row r="1072">
          <cell r="A1072">
            <v>2140505</v>
          </cell>
          <cell r="B1072" t="str">
            <v>      邮政普遍服务与特殊服务</v>
          </cell>
        </row>
        <row r="1073">
          <cell r="A1073">
            <v>2140599</v>
          </cell>
          <cell r="B1073" t="str">
            <v>      其他邮政业支出</v>
          </cell>
        </row>
        <row r="1074">
          <cell r="A1074">
            <v>21406</v>
          </cell>
          <cell r="B1074" t="str">
            <v>    车辆购置税支出</v>
          </cell>
        </row>
        <row r="1075">
          <cell r="A1075">
            <v>2140601</v>
          </cell>
          <cell r="B1075" t="str">
            <v>      车辆购置税用于公路等基础设施建设支出</v>
          </cell>
        </row>
        <row r="1076">
          <cell r="A1076">
            <v>2140602</v>
          </cell>
          <cell r="B1076" t="str">
            <v>      车辆购置税用于农村公路建设支出</v>
          </cell>
        </row>
        <row r="1077">
          <cell r="A1077">
            <v>2140603</v>
          </cell>
          <cell r="B1077" t="str">
            <v>      车辆购置税用于老旧汽车报废更新补贴</v>
          </cell>
        </row>
        <row r="1078">
          <cell r="A1078">
            <v>2140699</v>
          </cell>
          <cell r="B1078" t="str">
            <v>      车辆购置税其他支出</v>
          </cell>
        </row>
        <row r="1079">
          <cell r="A1079">
            <v>21499</v>
          </cell>
          <cell r="B1079" t="str">
            <v>    其他交通运输支出(款)</v>
          </cell>
        </row>
        <row r="1080">
          <cell r="A1080">
            <v>2149901</v>
          </cell>
          <cell r="B1080" t="str">
            <v>      公共交通运营补助</v>
          </cell>
        </row>
        <row r="1081">
          <cell r="A1081">
            <v>2149999</v>
          </cell>
          <cell r="B1081" t="str">
            <v>      其他交通运输支出(项)</v>
          </cell>
        </row>
        <row r="1082">
          <cell r="A1082">
            <v>215</v>
          </cell>
          <cell r="B1082" t="str">
            <v>  资源勘探信息等支出</v>
          </cell>
        </row>
        <row r="1083">
          <cell r="A1083">
            <v>21501</v>
          </cell>
          <cell r="B1083" t="str">
            <v>    资源勘探开发</v>
          </cell>
        </row>
        <row r="1084">
          <cell r="A1084">
            <v>2150101</v>
          </cell>
          <cell r="B1084" t="str">
            <v>      行政运行</v>
          </cell>
        </row>
        <row r="1085">
          <cell r="A1085">
            <v>2150102</v>
          </cell>
          <cell r="B1085" t="str">
            <v>      一般行政管理事务</v>
          </cell>
        </row>
        <row r="1086">
          <cell r="A1086">
            <v>2150103</v>
          </cell>
          <cell r="B1086" t="str">
            <v>      机关服务</v>
          </cell>
        </row>
        <row r="1087">
          <cell r="A1087">
            <v>2150104</v>
          </cell>
          <cell r="B1087" t="str">
            <v>      煤炭勘探开采和洗选</v>
          </cell>
        </row>
        <row r="1088">
          <cell r="A1088">
            <v>2150105</v>
          </cell>
          <cell r="B1088" t="str">
            <v>      石油和天然气勘探开采</v>
          </cell>
        </row>
        <row r="1089">
          <cell r="A1089">
            <v>2150106</v>
          </cell>
          <cell r="B1089" t="str">
            <v>      黑色金属矿勘探和采选</v>
          </cell>
        </row>
        <row r="1090">
          <cell r="A1090">
            <v>2150107</v>
          </cell>
          <cell r="B1090" t="str">
            <v>      有色金属矿勘探和采选</v>
          </cell>
        </row>
        <row r="1091">
          <cell r="A1091">
            <v>2150108</v>
          </cell>
          <cell r="B1091" t="str">
            <v>      非金属矿勘探和采选</v>
          </cell>
        </row>
        <row r="1092">
          <cell r="A1092">
            <v>2150199</v>
          </cell>
          <cell r="B1092" t="str">
            <v>      其他资源勘探业支出</v>
          </cell>
        </row>
        <row r="1093">
          <cell r="A1093">
            <v>21502</v>
          </cell>
          <cell r="B1093" t="str">
            <v>    制造业</v>
          </cell>
        </row>
        <row r="1094">
          <cell r="A1094">
            <v>2150201</v>
          </cell>
          <cell r="B1094" t="str">
            <v>      行政运行</v>
          </cell>
        </row>
        <row r="1095">
          <cell r="A1095">
            <v>2150202</v>
          </cell>
          <cell r="B1095" t="str">
            <v>      一般行政管理事务</v>
          </cell>
        </row>
        <row r="1096">
          <cell r="A1096">
            <v>2150203</v>
          </cell>
          <cell r="B1096" t="str">
            <v>      机关服务</v>
          </cell>
        </row>
        <row r="1097">
          <cell r="A1097">
            <v>2150204</v>
          </cell>
          <cell r="B1097" t="str">
            <v>      纺织业</v>
          </cell>
        </row>
        <row r="1098">
          <cell r="A1098">
            <v>2150205</v>
          </cell>
          <cell r="B1098" t="str">
            <v>      医药制造业</v>
          </cell>
        </row>
        <row r="1099">
          <cell r="A1099">
            <v>2150206</v>
          </cell>
          <cell r="B1099" t="str">
            <v>      非金属矿物制品业</v>
          </cell>
        </row>
        <row r="1100">
          <cell r="A1100">
            <v>2150207</v>
          </cell>
          <cell r="B1100" t="str">
            <v>      通信设备、计算机及其他电子设备制造业</v>
          </cell>
        </row>
        <row r="1101">
          <cell r="A1101">
            <v>2150208</v>
          </cell>
          <cell r="B1101" t="str">
            <v>      交通运输设备制造业</v>
          </cell>
        </row>
        <row r="1102">
          <cell r="A1102">
            <v>2150209</v>
          </cell>
          <cell r="B1102" t="str">
            <v>      电气机械及器材制造业</v>
          </cell>
        </row>
        <row r="1103">
          <cell r="A1103">
            <v>2150210</v>
          </cell>
          <cell r="B1103" t="str">
            <v>      工艺品及其他制造业</v>
          </cell>
        </row>
        <row r="1104">
          <cell r="A1104">
            <v>2150212</v>
          </cell>
          <cell r="B1104" t="str">
            <v>      石油加工、炼焦及核燃料加工业</v>
          </cell>
        </row>
        <row r="1105">
          <cell r="A1105">
            <v>2150213</v>
          </cell>
          <cell r="B1105" t="str">
            <v>      化学原料及化学制品制造业</v>
          </cell>
        </row>
        <row r="1106">
          <cell r="A1106">
            <v>2150214</v>
          </cell>
          <cell r="B1106" t="str">
            <v>      黑色金属冶炼及压延加工业</v>
          </cell>
        </row>
        <row r="1107">
          <cell r="A1107">
            <v>2150215</v>
          </cell>
          <cell r="B1107" t="str">
            <v>      有色金属冶炼及压延加工业</v>
          </cell>
        </row>
        <row r="1108">
          <cell r="A1108">
            <v>2150299</v>
          </cell>
          <cell r="B1108" t="str">
            <v>      其他制造业支出</v>
          </cell>
        </row>
        <row r="1109">
          <cell r="A1109">
            <v>21503</v>
          </cell>
          <cell r="B1109" t="str">
            <v>    建筑业</v>
          </cell>
        </row>
        <row r="1110">
          <cell r="A1110">
            <v>2150301</v>
          </cell>
          <cell r="B1110" t="str">
            <v>      行政运行</v>
          </cell>
        </row>
        <row r="1111">
          <cell r="A1111">
            <v>2150302</v>
          </cell>
          <cell r="B1111" t="str">
            <v>      一般行政管理事务</v>
          </cell>
        </row>
        <row r="1112">
          <cell r="A1112">
            <v>2150303</v>
          </cell>
          <cell r="B1112" t="str">
            <v>      机关服务</v>
          </cell>
        </row>
        <row r="1113">
          <cell r="A1113">
            <v>2150399</v>
          </cell>
          <cell r="B1113" t="str">
            <v>      其他建筑业支出</v>
          </cell>
        </row>
        <row r="1114">
          <cell r="A1114">
            <v>21505</v>
          </cell>
          <cell r="B1114" t="str">
            <v>    工业和信息产业监管</v>
          </cell>
        </row>
        <row r="1115">
          <cell r="A1115">
            <v>2150501</v>
          </cell>
          <cell r="B1115" t="str">
            <v>      行政运行</v>
          </cell>
        </row>
        <row r="1116">
          <cell r="A1116">
            <v>2150502</v>
          </cell>
          <cell r="B1116" t="str">
            <v>      一般行政管理事务</v>
          </cell>
        </row>
        <row r="1117">
          <cell r="A1117">
            <v>2150503</v>
          </cell>
          <cell r="B1117" t="str">
            <v>      机关服务</v>
          </cell>
        </row>
        <row r="1118">
          <cell r="A1118">
            <v>2150505</v>
          </cell>
          <cell r="B1118" t="str">
            <v>      战备应急</v>
          </cell>
        </row>
        <row r="1119">
          <cell r="A1119">
            <v>2150506</v>
          </cell>
          <cell r="B1119" t="str">
            <v>      信息安全建设</v>
          </cell>
        </row>
        <row r="1120">
          <cell r="A1120">
            <v>2150507</v>
          </cell>
          <cell r="B1120" t="str">
            <v>      专用通信</v>
          </cell>
        </row>
        <row r="1121">
          <cell r="A1121">
            <v>2150508</v>
          </cell>
          <cell r="B1121" t="str">
            <v>      无线电监管</v>
          </cell>
        </row>
        <row r="1122">
          <cell r="A1122">
            <v>2150509</v>
          </cell>
          <cell r="B1122" t="str">
            <v>      工业和信息产业战略研究与标准制定</v>
          </cell>
        </row>
        <row r="1123">
          <cell r="A1123">
            <v>2150510</v>
          </cell>
          <cell r="B1123" t="str">
            <v>      工业和信息产业支持</v>
          </cell>
        </row>
        <row r="1124">
          <cell r="A1124">
            <v>2150511</v>
          </cell>
          <cell r="B1124" t="str">
            <v>      电子专项工程</v>
          </cell>
        </row>
        <row r="1125">
          <cell r="A1125">
            <v>2150513</v>
          </cell>
          <cell r="B1125" t="str">
            <v>      行业监管</v>
          </cell>
        </row>
        <row r="1126">
          <cell r="A1126">
            <v>2150515</v>
          </cell>
          <cell r="B1126" t="str">
            <v>      技术基础研究</v>
          </cell>
        </row>
        <row r="1127">
          <cell r="A1127">
            <v>2150599</v>
          </cell>
          <cell r="B1127" t="str">
            <v>      其他工业和信息产业监管支出</v>
          </cell>
        </row>
        <row r="1128">
          <cell r="A1128">
            <v>21506</v>
          </cell>
          <cell r="B1128" t="str">
            <v>    安全生产监管</v>
          </cell>
        </row>
        <row r="1129">
          <cell r="A1129">
            <v>2150601</v>
          </cell>
          <cell r="B1129" t="str">
            <v>      行政运行</v>
          </cell>
        </row>
        <row r="1130">
          <cell r="A1130">
            <v>2150602</v>
          </cell>
          <cell r="B1130" t="str">
            <v>      一般行政管理事务</v>
          </cell>
        </row>
        <row r="1131">
          <cell r="A1131">
            <v>2150603</v>
          </cell>
          <cell r="B1131" t="str">
            <v>      机关服务</v>
          </cell>
        </row>
        <row r="1132">
          <cell r="A1132">
            <v>2150604</v>
          </cell>
          <cell r="B1132" t="str">
            <v>      国务院安委会专项</v>
          </cell>
        </row>
        <row r="1133">
          <cell r="A1133">
            <v>2150605</v>
          </cell>
          <cell r="B1133" t="str">
            <v>      安全监管监察专项</v>
          </cell>
        </row>
        <row r="1134">
          <cell r="A1134">
            <v>2150606</v>
          </cell>
          <cell r="B1134" t="str">
            <v>      应急救援支出</v>
          </cell>
        </row>
        <row r="1135">
          <cell r="A1135">
            <v>2150607</v>
          </cell>
          <cell r="B1135" t="str">
            <v>      煤炭安全</v>
          </cell>
        </row>
        <row r="1136">
          <cell r="A1136">
            <v>2150699</v>
          </cell>
          <cell r="B1136" t="str">
            <v>      其他安全生产监管支出</v>
          </cell>
        </row>
        <row r="1137">
          <cell r="A1137">
            <v>21507</v>
          </cell>
          <cell r="B1137" t="str">
            <v>    国有资产监管</v>
          </cell>
        </row>
        <row r="1138">
          <cell r="A1138">
            <v>2150701</v>
          </cell>
          <cell r="B1138" t="str">
            <v>      行政运行</v>
          </cell>
        </row>
        <row r="1139">
          <cell r="A1139">
            <v>2150702</v>
          </cell>
          <cell r="B1139" t="str">
            <v>      一般行政管理事务</v>
          </cell>
        </row>
        <row r="1140">
          <cell r="A1140">
            <v>2150703</v>
          </cell>
          <cell r="B1140" t="str">
            <v>      机关服务</v>
          </cell>
        </row>
        <row r="1141">
          <cell r="A1141">
            <v>2150704</v>
          </cell>
          <cell r="B1141" t="str">
            <v>      国有企业监事会专项</v>
          </cell>
        </row>
        <row r="1142">
          <cell r="A1142">
            <v>2150705</v>
          </cell>
          <cell r="B1142" t="str">
            <v>      中央企业专项管理</v>
          </cell>
        </row>
        <row r="1143">
          <cell r="A1143">
            <v>2150799</v>
          </cell>
          <cell r="B1143" t="str">
            <v>      其他国有资产监管支出</v>
          </cell>
        </row>
        <row r="1144">
          <cell r="A1144">
            <v>21508</v>
          </cell>
          <cell r="B1144" t="str">
            <v>    支持中小企业发展和管理支出</v>
          </cell>
        </row>
        <row r="1145">
          <cell r="A1145">
            <v>2150801</v>
          </cell>
          <cell r="B1145" t="str">
            <v>      行政运行</v>
          </cell>
        </row>
        <row r="1146">
          <cell r="A1146">
            <v>2150802</v>
          </cell>
          <cell r="B1146" t="str">
            <v>      一般行政管理事务</v>
          </cell>
        </row>
        <row r="1147">
          <cell r="A1147">
            <v>2150803</v>
          </cell>
          <cell r="B1147" t="str">
            <v>      机关服务</v>
          </cell>
        </row>
        <row r="1148">
          <cell r="A1148">
            <v>2150804</v>
          </cell>
          <cell r="B1148" t="str">
            <v>      科技型中小企业技术创新基金</v>
          </cell>
        </row>
        <row r="1149">
          <cell r="A1149">
            <v>2150805</v>
          </cell>
          <cell r="B1149" t="str">
            <v>      中小企业发展专项</v>
          </cell>
        </row>
        <row r="1150">
          <cell r="A1150">
            <v>2150899</v>
          </cell>
          <cell r="B1150" t="str">
            <v>      其他支持中小企业发展和管理支出</v>
          </cell>
        </row>
        <row r="1151">
          <cell r="A1151">
            <v>21599</v>
          </cell>
          <cell r="B1151" t="str">
            <v>    其他资源勘探信息等支出(款)</v>
          </cell>
        </row>
        <row r="1152">
          <cell r="A1152">
            <v>2159901</v>
          </cell>
          <cell r="B1152" t="str">
            <v>      黄金事务</v>
          </cell>
        </row>
        <row r="1153">
          <cell r="A1153">
            <v>2159902</v>
          </cell>
          <cell r="B1153" t="str">
            <v>      建设项目贷款贴息</v>
          </cell>
        </row>
        <row r="1154">
          <cell r="A1154">
            <v>2159904</v>
          </cell>
          <cell r="B1154" t="str">
            <v>      技术改造支出</v>
          </cell>
        </row>
        <row r="1155">
          <cell r="A1155">
            <v>2159905</v>
          </cell>
          <cell r="B1155" t="str">
            <v>      中药材扶持资金支出</v>
          </cell>
        </row>
        <row r="1156">
          <cell r="A1156">
            <v>2159906</v>
          </cell>
          <cell r="B1156" t="str">
            <v>      重点产业振兴和技术改造项目贷款贴息</v>
          </cell>
        </row>
        <row r="1157">
          <cell r="A1157">
            <v>2159999</v>
          </cell>
          <cell r="B1157" t="str">
            <v>      其他资源勘探信息等支出(项)</v>
          </cell>
        </row>
        <row r="1158">
          <cell r="A1158">
            <v>216</v>
          </cell>
          <cell r="B1158" t="str">
            <v>  商业服务业等支出</v>
          </cell>
        </row>
        <row r="1159">
          <cell r="A1159">
            <v>21602</v>
          </cell>
          <cell r="B1159" t="str">
            <v>    商业流通事务</v>
          </cell>
        </row>
        <row r="1160">
          <cell r="A1160">
            <v>2160201</v>
          </cell>
          <cell r="B1160" t="str">
            <v>      行政运行</v>
          </cell>
        </row>
        <row r="1161">
          <cell r="A1161">
            <v>2160202</v>
          </cell>
          <cell r="B1161" t="str">
            <v>      一般行政管理事务</v>
          </cell>
        </row>
        <row r="1162">
          <cell r="A1162">
            <v>2160203</v>
          </cell>
          <cell r="B1162" t="str">
            <v>      机关服务</v>
          </cell>
        </row>
        <row r="1163">
          <cell r="A1163">
            <v>2160216</v>
          </cell>
          <cell r="B1163" t="str">
            <v>      食品流通安全补贴</v>
          </cell>
        </row>
        <row r="1164">
          <cell r="A1164">
            <v>2160217</v>
          </cell>
          <cell r="B1164" t="str">
            <v>      市场监测及信息管理</v>
          </cell>
        </row>
        <row r="1165">
          <cell r="A1165">
            <v>2160218</v>
          </cell>
          <cell r="B1165" t="str">
            <v>      民贸企业补贴</v>
          </cell>
        </row>
        <row r="1166">
          <cell r="A1166">
            <v>2160219</v>
          </cell>
          <cell r="B1166" t="str">
            <v>      民贸民品贷款贴息</v>
          </cell>
        </row>
        <row r="1167">
          <cell r="A1167">
            <v>2160250</v>
          </cell>
          <cell r="B1167" t="str">
            <v>      事业运行</v>
          </cell>
        </row>
        <row r="1168">
          <cell r="A1168">
            <v>2160299</v>
          </cell>
          <cell r="B1168" t="str">
            <v>      其他商业流通事务支出</v>
          </cell>
        </row>
        <row r="1169">
          <cell r="A1169">
            <v>21605</v>
          </cell>
          <cell r="B1169" t="str">
            <v>    旅游业管理与服务支出</v>
          </cell>
        </row>
        <row r="1170">
          <cell r="A1170">
            <v>2160501</v>
          </cell>
          <cell r="B1170" t="str">
            <v>      行政运行</v>
          </cell>
        </row>
        <row r="1171">
          <cell r="A1171">
            <v>2160502</v>
          </cell>
          <cell r="B1171" t="str">
            <v>      一般行政管理事务</v>
          </cell>
        </row>
        <row r="1172">
          <cell r="A1172">
            <v>2160503</v>
          </cell>
          <cell r="B1172" t="str">
            <v>      机关服务</v>
          </cell>
        </row>
        <row r="1173">
          <cell r="A1173">
            <v>2160504</v>
          </cell>
          <cell r="B1173" t="str">
            <v>      旅游宣传</v>
          </cell>
        </row>
        <row r="1174">
          <cell r="A1174">
            <v>2160505</v>
          </cell>
          <cell r="B1174" t="str">
            <v>      旅游行业业务管理</v>
          </cell>
        </row>
        <row r="1175">
          <cell r="A1175">
            <v>2160599</v>
          </cell>
          <cell r="B1175" t="str">
            <v>      其他旅游业管理与服务支出</v>
          </cell>
        </row>
        <row r="1176">
          <cell r="A1176">
            <v>21606</v>
          </cell>
          <cell r="B1176" t="str">
            <v>    涉外发展服务支出</v>
          </cell>
        </row>
        <row r="1177">
          <cell r="A1177">
            <v>2160601</v>
          </cell>
          <cell r="B1177" t="str">
            <v>      行政运行</v>
          </cell>
        </row>
        <row r="1178">
          <cell r="A1178">
            <v>2160602</v>
          </cell>
          <cell r="B1178" t="str">
            <v>      一般行政管理事务</v>
          </cell>
        </row>
        <row r="1179">
          <cell r="A1179">
            <v>2160603</v>
          </cell>
          <cell r="B1179" t="str">
            <v>      机关服务</v>
          </cell>
        </row>
        <row r="1180">
          <cell r="A1180">
            <v>2160607</v>
          </cell>
          <cell r="B1180" t="str">
            <v>      外商投资环境建设补助资金</v>
          </cell>
        </row>
        <row r="1181">
          <cell r="A1181">
            <v>2160699</v>
          </cell>
          <cell r="B1181" t="str">
            <v>      其他涉外发展服务支出</v>
          </cell>
        </row>
        <row r="1182">
          <cell r="A1182">
            <v>21699</v>
          </cell>
          <cell r="B1182" t="str">
            <v>    其他商业服务业等支出(款)</v>
          </cell>
        </row>
        <row r="1183">
          <cell r="A1183">
            <v>2169901</v>
          </cell>
          <cell r="B1183" t="str">
            <v>      服务业基础设施建设</v>
          </cell>
        </row>
        <row r="1184">
          <cell r="A1184">
            <v>2169999</v>
          </cell>
          <cell r="B1184" t="str">
            <v>      其他商业服务业等支出(项)</v>
          </cell>
        </row>
        <row r="1185">
          <cell r="A1185">
            <v>217</v>
          </cell>
          <cell r="B1185" t="str">
            <v>  金融支出</v>
          </cell>
        </row>
        <row r="1186">
          <cell r="A1186">
            <v>21701</v>
          </cell>
          <cell r="B1186" t="str">
            <v>    金融部门行政支出</v>
          </cell>
        </row>
        <row r="1187">
          <cell r="A1187">
            <v>2170101</v>
          </cell>
          <cell r="B1187" t="str">
            <v>      行政运行</v>
          </cell>
        </row>
        <row r="1188">
          <cell r="A1188">
            <v>2170102</v>
          </cell>
          <cell r="B1188" t="str">
            <v>      一般行政管理事务</v>
          </cell>
        </row>
        <row r="1189">
          <cell r="A1189">
            <v>2170103</v>
          </cell>
          <cell r="B1189" t="str">
            <v>      机关服务</v>
          </cell>
        </row>
        <row r="1190">
          <cell r="A1190">
            <v>2170104</v>
          </cell>
          <cell r="B1190" t="str">
            <v>      安全防卫</v>
          </cell>
        </row>
        <row r="1191">
          <cell r="A1191">
            <v>2170150</v>
          </cell>
          <cell r="B1191" t="str">
            <v>      事业运行</v>
          </cell>
        </row>
        <row r="1192">
          <cell r="A1192">
            <v>2170199</v>
          </cell>
          <cell r="B1192" t="str">
            <v>      金融部门其他行政支出</v>
          </cell>
        </row>
        <row r="1193">
          <cell r="A1193">
            <v>21702</v>
          </cell>
          <cell r="B1193" t="str">
            <v>    金融部门监管支出</v>
          </cell>
        </row>
        <row r="1194">
          <cell r="A1194">
            <v>2170201</v>
          </cell>
          <cell r="B1194" t="str">
            <v>      货币发行</v>
          </cell>
        </row>
        <row r="1195">
          <cell r="A1195">
            <v>2170202</v>
          </cell>
          <cell r="B1195" t="str">
            <v>      金融服务</v>
          </cell>
        </row>
        <row r="1196">
          <cell r="A1196">
            <v>2170203</v>
          </cell>
          <cell r="B1196" t="str">
            <v>      反假币</v>
          </cell>
        </row>
        <row r="1197">
          <cell r="A1197">
            <v>2170204</v>
          </cell>
          <cell r="B1197" t="str">
            <v>      重点金融机构监管</v>
          </cell>
        </row>
        <row r="1198">
          <cell r="A1198">
            <v>2170205</v>
          </cell>
          <cell r="B1198" t="str">
            <v>      金融稽查与案件处理</v>
          </cell>
        </row>
        <row r="1199">
          <cell r="A1199">
            <v>2170206</v>
          </cell>
          <cell r="B1199" t="str">
            <v>      金融行业电子化建设</v>
          </cell>
        </row>
        <row r="1200">
          <cell r="A1200">
            <v>2170207</v>
          </cell>
          <cell r="B1200" t="str">
            <v>      从业人员资格考试</v>
          </cell>
        </row>
        <row r="1201">
          <cell r="A1201">
            <v>2170208</v>
          </cell>
          <cell r="B1201" t="str">
            <v>      反洗钱</v>
          </cell>
        </row>
        <row r="1202">
          <cell r="A1202">
            <v>2170299</v>
          </cell>
          <cell r="B1202" t="str">
            <v>      金融部门其他监管支出</v>
          </cell>
        </row>
        <row r="1203">
          <cell r="A1203">
            <v>21703</v>
          </cell>
          <cell r="B1203" t="str">
            <v>    金融发展支出</v>
          </cell>
        </row>
        <row r="1204">
          <cell r="A1204">
            <v>2170301</v>
          </cell>
          <cell r="B1204" t="str">
            <v>      政策性银行亏损补贴</v>
          </cell>
        </row>
        <row r="1205">
          <cell r="A1205">
            <v>2170302</v>
          </cell>
          <cell r="B1205" t="str">
            <v>      商业银行贷款贴息</v>
          </cell>
        </row>
        <row r="1206">
          <cell r="A1206">
            <v>2170303</v>
          </cell>
          <cell r="B1206" t="str">
            <v>      补充资本金</v>
          </cell>
        </row>
        <row r="1207">
          <cell r="A1207">
            <v>2170304</v>
          </cell>
          <cell r="B1207" t="str">
            <v>      风险基金补助</v>
          </cell>
        </row>
        <row r="1208">
          <cell r="A1208">
            <v>2170399</v>
          </cell>
          <cell r="B1208" t="str">
            <v>      其他金融发展支出</v>
          </cell>
        </row>
        <row r="1209">
          <cell r="A1209">
            <v>21704</v>
          </cell>
          <cell r="B1209" t="str">
            <v>    金融调控支出</v>
          </cell>
        </row>
        <row r="1210">
          <cell r="A1210">
            <v>2170401</v>
          </cell>
          <cell r="B1210" t="str">
            <v>      中央银行亏损补贴</v>
          </cell>
        </row>
        <row r="1211">
          <cell r="A1211">
            <v>2170499</v>
          </cell>
          <cell r="B1211" t="str">
            <v>      其他金融调控支出</v>
          </cell>
        </row>
        <row r="1212">
          <cell r="A1212">
            <v>21799</v>
          </cell>
          <cell r="B1212" t="str">
            <v>    其他金融支出(款)</v>
          </cell>
        </row>
        <row r="1213">
          <cell r="A1213">
            <v>2179901</v>
          </cell>
          <cell r="B1213" t="str">
            <v>      其他金融支出(项)</v>
          </cell>
        </row>
        <row r="1214">
          <cell r="A1214">
            <v>219</v>
          </cell>
          <cell r="B1214" t="str">
            <v>  援助其他地区支出</v>
          </cell>
        </row>
        <row r="1215">
          <cell r="A1215">
            <v>21901</v>
          </cell>
          <cell r="B1215" t="str">
            <v>    一般公共服务</v>
          </cell>
        </row>
        <row r="1216">
          <cell r="A1216">
            <v>21902</v>
          </cell>
          <cell r="B1216" t="str">
            <v>    教育</v>
          </cell>
        </row>
        <row r="1217">
          <cell r="A1217">
            <v>21903</v>
          </cell>
          <cell r="B1217" t="str">
            <v>    文化体育与传媒</v>
          </cell>
        </row>
        <row r="1218">
          <cell r="A1218">
            <v>21904</v>
          </cell>
          <cell r="B1218" t="str">
            <v>    医疗卫生</v>
          </cell>
        </row>
        <row r="1219">
          <cell r="A1219">
            <v>21905</v>
          </cell>
          <cell r="B1219" t="str">
            <v>    节能环保</v>
          </cell>
        </row>
        <row r="1220">
          <cell r="A1220">
            <v>21906</v>
          </cell>
          <cell r="B1220" t="str">
            <v>    农业</v>
          </cell>
        </row>
        <row r="1221">
          <cell r="A1221">
            <v>21907</v>
          </cell>
          <cell r="B1221" t="str">
            <v>    交通运输</v>
          </cell>
        </row>
        <row r="1222">
          <cell r="A1222">
            <v>21908</v>
          </cell>
          <cell r="B1222" t="str">
            <v>    住房保障</v>
          </cell>
        </row>
        <row r="1223">
          <cell r="A1223">
            <v>21999</v>
          </cell>
          <cell r="B1223" t="str">
            <v>    其他支出</v>
          </cell>
        </row>
        <row r="1224">
          <cell r="A1224">
            <v>220</v>
          </cell>
          <cell r="B1224" t="str">
            <v>  国土海洋气象等支出</v>
          </cell>
        </row>
        <row r="1225">
          <cell r="A1225">
            <v>22001</v>
          </cell>
          <cell r="B1225" t="str">
            <v>    国土资源事务</v>
          </cell>
        </row>
        <row r="1226">
          <cell r="A1226">
            <v>2200101</v>
          </cell>
          <cell r="B1226" t="str">
            <v>      行政运行</v>
          </cell>
        </row>
        <row r="1227">
          <cell r="A1227">
            <v>2200102</v>
          </cell>
          <cell r="B1227" t="str">
            <v>      一般行政管理事务</v>
          </cell>
        </row>
        <row r="1228">
          <cell r="A1228">
            <v>2200103</v>
          </cell>
          <cell r="B1228" t="str">
            <v>      机关服务</v>
          </cell>
        </row>
        <row r="1229">
          <cell r="A1229">
            <v>2200104</v>
          </cell>
          <cell r="B1229" t="str">
            <v>      国土资源规划及管理</v>
          </cell>
        </row>
        <row r="1230">
          <cell r="A1230">
            <v>2200105</v>
          </cell>
          <cell r="B1230" t="str">
            <v>      土地资源调查</v>
          </cell>
        </row>
        <row r="1231">
          <cell r="A1231">
            <v>2200106</v>
          </cell>
          <cell r="B1231" t="str">
            <v>      土地资源利用与保护</v>
          </cell>
        </row>
        <row r="1232">
          <cell r="A1232">
            <v>2200107</v>
          </cell>
          <cell r="B1232" t="str">
            <v>      国土资源社会公益服务</v>
          </cell>
        </row>
        <row r="1233">
          <cell r="A1233">
            <v>2200108</v>
          </cell>
          <cell r="B1233" t="str">
            <v>      国土资源行业业务管理</v>
          </cell>
        </row>
        <row r="1234">
          <cell r="A1234">
            <v>2200109</v>
          </cell>
          <cell r="B1234" t="str">
            <v>      国土资源调查</v>
          </cell>
        </row>
        <row r="1235">
          <cell r="A1235">
            <v>2200110</v>
          </cell>
          <cell r="B1235" t="str">
            <v>      国土整治</v>
          </cell>
        </row>
        <row r="1236">
          <cell r="A1236">
            <v>2200111</v>
          </cell>
          <cell r="B1236" t="str">
            <v>      地质灾害防治</v>
          </cell>
        </row>
        <row r="1237">
          <cell r="A1237">
            <v>2200112</v>
          </cell>
          <cell r="B1237" t="str">
            <v>      土地资源储备支出</v>
          </cell>
        </row>
        <row r="1238">
          <cell r="A1238">
            <v>2200113</v>
          </cell>
          <cell r="B1238" t="str">
            <v>      地质及矿产资源调查</v>
          </cell>
        </row>
        <row r="1239">
          <cell r="A1239">
            <v>2200114</v>
          </cell>
          <cell r="B1239" t="str">
            <v>      地质矿产资源利用与保护</v>
          </cell>
        </row>
        <row r="1240">
          <cell r="A1240">
            <v>2200115</v>
          </cell>
          <cell r="B1240" t="str">
            <v>      地质转产项目财政贴息</v>
          </cell>
        </row>
        <row r="1241">
          <cell r="A1241">
            <v>2200116</v>
          </cell>
          <cell r="B1241" t="str">
            <v>      国外风险勘查</v>
          </cell>
        </row>
        <row r="1242">
          <cell r="A1242">
            <v>2200119</v>
          </cell>
          <cell r="B1242" t="str">
            <v>      地质勘查基金(周转金)支出</v>
          </cell>
        </row>
        <row r="1243">
          <cell r="A1243">
            <v>2200150</v>
          </cell>
          <cell r="B1243" t="str">
            <v>      事业运行</v>
          </cell>
        </row>
        <row r="1244">
          <cell r="A1244">
            <v>2200199</v>
          </cell>
          <cell r="B1244" t="str">
            <v>      其他国土资源事务支出</v>
          </cell>
        </row>
        <row r="1245">
          <cell r="A1245">
            <v>22002</v>
          </cell>
          <cell r="B1245" t="str">
            <v>    海洋管理事务</v>
          </cell>
        </row>
        <row r="1246">
          <cell r="A1246">
            <v>2200201</v>
          </cell>
          <cell r="B1246" t="str">
            <v>      行政运行</v>
          </cell>
        </row>
        <row r="1247">
          <cell r="A1247">
            <v>2200202</v>
          </cell>
          <cell r="B1247" t="str">
            <v>      一般行政管理事务</v>
          </cell>
        </row>
        <row r="1248">
          <cell r="A1248">
            <v>2200203</v>
          </cell>
          <cell r="B1248" t="str">
            <v>      机关服务</v>
          </cell>
        </row>
        <row r="1249">
          <cell r="A1249">
            <v>2200204</v>
          </cell>
          <cell r="B1249" t="str">
            <v>      海域使用管理</v>
          </cell>
        </row>
        <row r="1250">
          <cell r="A1250">
            <v>2200205</v>
          </cell>
          <cell r="B1250" t="str">
            <v>      海洋环境保护与监测</v>
          </cell>
        </row>
        <row r="1251">
          <cell r="A1251">
            <v>2200206</v>
          </cell>
          <cell r="B1251" t="str">
            <v>      海洋调查评价</v>
          </cell>
        </row>
        <row r="1252">
          <cell r="A1252">
            <v>2200207</v>
          </cell>
          <cell r="B1252" t="str">
            <v>      海洋权益维护</v>
          </cell>
        </row>
        <row r="1253">
          <cell r="A1253">
            <v>2200208</v>
          </cell>
          <cell r="B1253" t="str">
            <v>      海洋执法监察</v>
          </cell>
        </row>
        <row r="1254">
          <cell r="A1254">
            <v>2200209</v>
          </cell>
          <cell r="B1254" t="str">
            <v>      海洋防灾减灾</v>
          </cell>
        </row>
        <row r="1255">
          <cell r="A1255">
            <v>2200210</v>
          </cell>
          <cell r="B1255" t="str">
            <v>      海洋卫星</v>
          </cell>
        </row>
        <row r="1256">
          <cell r="A1256">
            <v>2200211</v>
          </cell>
          <cell r="B1256" t="str">
            <v>      极地考察</v>
          </cell>
        </row>
        <row r="1257">
          <cell r="A1257">
            <v>2200212</v>
          </cell>
          <cell r="B1257" t="str">
            <v>      海洋矿产资源勘探研究</v>
          </cell>
        </row>
        <row r="1258">
          <cell r="A1258">
            <v>2200213</v>
          </cell>
          <cell r="B1258" t="str">
            <v>      海港航标维护</v>
          </cell>
        </row>
        <row r="1259">
          <cell r="A1259">
            <v>2200215</v>
          </cell>
          <cell r="B1259" t="str">
            <v>      海水淡化</v>
          </cell>
        </row>
        <row r="1260">
          <cell r="A1260">
            <v>2200216</v>
          </cell>
          <cell r="B1260" t="str">
            <v>      海洋工程排污费支出</v>
          </cell>
        </row>
        <row r="1261">
          <cell r="A1261">
            <v>2200217</v>
          </cell>
          <cell r="B1261" t="str">
            <v>      无居民海岛使用金支出</v>
          </cell>
        </row>
        <row r="1262">
          <cell r="A1262">
            <v>2200218</v>
          </cell>
          <cell r="B1262" t="str">
            <v>      海岛和海域保护</v>
          </cell>
        </row>
        <row r="1263">
          <cell r="A1263">
            <v>2200250</v>
          </cell>
          <cell r="B1263" t="str">
            <v>      事业运行</v>
          </cell>
        </row>
        <row r="1264">
          <cell r="A1264">
            <v>2200299</v>
          </cell>
          <cell r="B1264" t="str">
            <v>      其他海洋管理事务支出</v>
          </cell>
        </row>
        <row r="1265">
          <cell r="A1265">
            <v>22003</v>
          </cell>
          <cell r="B1265" t="str">
            <v>    测绘事务</v>
          </cell>
        </row>
        <row r="1266">
          <cell r="A1266">
            <v>2200301</v>
          </cell>
          <cell r="B1266" t="str">
            <v>      行政运行</v>
          </cell>
        </row>
        <row r="1267">
          <cell r="A1267">
            <v>2200302</v>
          </cell>
          <cell r="B1267" t="str">
            <v>      一般行政管理事务</v>
          </cell>
        </row>
        <row r="1268">
          <cell r="A1268">
            <v>2200303</v>
          </cell>
          <cell r="B1268" t="str">
            <v>      机关服务</v>
          </cell>
        </row>
        <row r="1269">
          <cell r="A1269">
            <v>2200304</v>
          </cell>
          <cell r="B1269" t="str">
            <v>      基础测绘</v>
          </cell>
        </row>
        <row r="1270">
          <cell r="A1270">
            <v>2200305</v>
          </cell>
          <cell r="B1270" t="str">
            <v>      航空摄影</v>
          </cell>
        </row>
        <row r="1271">
          <cell r="A1271">
            <v>2200306</v>
          </cell>
          <cell r="B1271" t="str">
            <v>      测绘工程建设</v>
          </cell>
        </row>
        <row r="1272">
          <cell r="A1272">
            <v>2200350</v>
          </cell>
          <cell r="B1272" t="str">
            <v>      事业运行</v>
          </cell>
        </row>
        <row r="1273">
          <cell r="A1273">
            <v>2200399</v>
          </cell>
          <cell r="B1273" t="str">
            <v>      其他测绘事务支出</v>
          </cell>
        </row>
        <row r="1274">
          <cell r="A1274">
            <v>22004</v>
          </cell>
          <cell r="B1274" t="str">
            <v>    地震事务</v>
          </cell>
        </row>
        <row r="1275">
          <cell r="A1275">
            <v>2200401</v>
          </cell>
          <cell r="B1275" t="str">
            <v>      行政运行</v>
          </cell>
        </row>
        <row r="1276">
          <cell r="A1276">
            <v>2200402</v>
          </cell>
          <cell r="B1276" t="str">
            <v>      一般行政管理事务</v>
          </cell>
        </row>
        <row r="1277">
          <cell r="A1277">
            <v>2200403</v>
          </cell>
          <cell r="B1277" t="str">
            <v>      机关服务</v>
          </cell>
        </row>
        <row r="1278">
          <cell r="A1278">
            <v>2200404</v>
          </cell>
          <cell r="B1278" t="str">
            <v>      地震监测</v>
          </cell>
        </row>
        <row r="1279">
          <cell r="A1279">
            <v>2200405</v>
          </cell>
          <cell r="B1279" t="str">
            <v>      地震预测预报</v>
          </cell>
        </row>
        <row r="1280">
          <cell r="A1280">
            <v>2200406</v>
          </cell>
          <cell r="B1280" t="str">
            <v>      地震灾害预防</v>
          </cell>
        </row>
        <row r="1281">
          <cell r="A1281">
            <v>2200407</v>
          </cell>
          <cell r="B1281" t="str">
            <v>      地震应急救援</v>
          </cell>
        </row>
        <row r="1282">
          <cell r="A1282">
            <v>2200408</v>
          </cell>
          <cell r="B1282" t="str">
            <v>      地震环境探察</v>
          </cell>
        </row>
        <row r="1283">
          <cell r="A1283">
            <v>2200409</v>
          </cell>
          <cell r="B1283" t="str">
            <v>      防震减灾信息管理</v>
          </cell>
        </row>
        <row r="1284">
          <cell r="A1284">
            <v>2200410</v>
          </cell>
          <cell r="B1284" t="str">
            <v>      防震减灾基础管理</v>
          </cell>
        </row>
        <row r="1285">
          <cell r="A1285">
            <v>2200450</v>
          </cell>
          <cell r="B1285" t="str">
            <v>      地震事业机构 </v>
          </cell>
        </row>
        <row r="1286">
          <cell r="A1286">
            <v>2200499</v>
          </cell>
          <cell r="B1286" t="str">
            <v>      其他地震事务支出</v>
          </cell>
        </row>
        <row r="1287">
          <cell r="A1287">
            <v>22005</v>
          </cell>
          <cell r="B1287" t="str">
            <v>    气象事务</v>
          </cell>
        </row>
        <row r="1288">
          <cell r="A1288">
            <v>2200501</v>
          </cell>
          <cell r="B1288" t="str">
            <v>      行政运行</v>
          </cell>
        </row>
        <row r="1289">
          <cell r="A1289">
            <v>2200502</v>
          </cell>
          <cell r="B1289" t="str">
            <v>      一般行政管理事务</v>
          </cell>
        </row>
        <row r="1290">
          <cell r="A1290">
            <v>2200503</v>
          </cell>
          <cell r="B1290" t="str">
            <v>      机关服务</v>
          </cell>
        </row>
        <row r="1291">
          <cell r="A1291">
            <v>2200504</v>
          </cell>
          <cell r="B1291" t="str">
            <v>      气象事业机构</v>
          </cell>
        </row>
        <row r="1292">
          <cell r="A1292">
            <v>2200506</v>
          </cell>
          <cell r="B1292" t="str">
            <v>      气象探测</v>
          </cell>
        </row>
        <row r="1293">
          <cell r="A1293">
            <v>2200507</v>
          </cell>
          <cell r="B1293" t="str">
            <v>      气象信息传输及管理</v>
          </cell>
        </row>
        <row r="1294">
          <cell r="A1294">
            <v>2200508</v>
          </cell>
          <cell r="B1294" t="str">
            <v>      气象预报预测</v>
          </cell>
        </row>
        <row r="1295">
          <cell r="A1295">
            <v>2200509</v>
          </cell>
          <cell r="B1295" t="str">
            <v>      气象服务</v>
          </cell>
        </row>
        <row r="1296">
          <cell r="A1296">
            <v>2200510</v>
          </cell>
          <cell r="B1296" t="str">
            <v>      气象装备保障维护</v>
          </cell>
        </row>
        <row r="1297">
          <cell r="A1297">
            <v>2200511</v>
          </cell>
          <cell r="B1297" t="str">
            <v>      气象基础设施建设与维修</v>
          </cell>
        </row>
        <row r="1298">
          <cell r="A1298">
            <v>2200512</v>
          </cell>
          <cell r="B1298" t="str">
            <v>      气象卫星</v>
          </cell>
        </row>
        <row r="1299">
          <cell r="A1299">
            <v>2200513</v>
          </cell>
          <cell r="B1299" t="str">
            <v>      气象法规与标准</v>
          </cell>
        </row>
        <row r="1300">
          <cell r="A1300">
            <v>2200514</v>
          </cell>
          <cell r="B1300" t="str">
            <v>      气象资金审计稽查</v>
          </cell>
        </row>
        <row r="1301">
          <cell r="A1301">
            <v>2200599</v>
          </cell>
          <cell r="B1301" t="str">
            <v>      其他气象事务支出</v>
          </cell>
        </row>
        <row r="1302">
          <cell r="A1302">
            <v>22099</v>
          </cell>
          <cell r="B1302" t="str">
            <v>    其他国土海洋气象等支出</v>
          </cell>
        </row>
        <row r="1303">
          <cell r="A1303">
            <v>2209901</v>
          </cell>
          <cell r="B1303" t="str">
            <v>      其他国土海洋气象等支出</v>
          </cell>
        </row>
        <row r="1304">
          <cell r="A1304">
            <v>221</v>
          </cell>
          <cell r="B1304" t="str">
            <v>  住房保障支出</v>
          </cell>
        </row>
        <row r="1305">
          <cell r="A1305">
            <v>22101</v>
          </cell>
          <cell r="B1305" t="str">
            <v>    保障性安居工程支出</v>
          </cell>
        </row>
        <row r="1306">
          <cell r="A1306">
            <v>2210101</v>
          </cell>
          <cell r="B1306" t="str">
            <v>      廉租住房</v>
          </cell>
        </row>
        <row r="1307">
          <cell r="A1307">
            <v>2210102</v>
          </cell>
          <cell r="B1307" t="str">
            <v>      沉陷区治理</v>
          </cell>
        </row>
        <row r="1308">
          <cell r="A1308">
            <v>2210103</v>
          </cell>
          <cell r="B1308" t="str">
            <v>      棚户区改造</v>
          </cell>
        </row>
        <row r="1309">
          <cell r="A1309">
            <v>2210104</v>
          </cell>
          <cell r="B1309" t="str">
            <v>      少数民族地区游牧民定居工程</v>
          </cell>
        </row>
        <row r="1310">
          <cell r="A1310">
            <v>2210105</v>
          </cell>
          <cell r="B1310" t="str">
            <v>      农村危房改造</v>
          </cell>
        </row>
        <row r="1311">
          <cell r="A1311">
            <v>2210106</v>
          </cell>
          <cell r="B1311" t="str">
            <v>      公共租赁住房</v>
          </cell>
        </row>
        <row r="1312">
          <cell r="A1312">
            <v>2210107</v>
          </cell>
          <cell r="B1312" t="str">
            <v>      保障性住房租金补贴</v>
          </cell>
        </row>
        <row r="1313">
          <cell r="A1313">
            <v>2210199</v>
          </cell>
          <cell r="B1313" t="str">
            <v>      其他保障性安居工程支出</v>
          </cell>
        </row>
        <row r="1314">
          <cell r="A1314">
            <v>22102</v>
          </cell>
          <cell r="B1314" t="str">
            <v>    住房改革支出</v>
          </cell>
        </row>
        <row r="1315">
          <cell r="A1315">
            <v>2210201</v>
          </cell>
          <cell r="B1315" t="str">
            <v>      住房公积金</v>
          </cell>
        </row>
        <row r="1316">
          <cell r="A1316">
            <v>2210202</v>
          </cell>
          <cell r="B1316" t="str">
            <v>      提租补贴</v>
          </cell>
        </row>
        <row r="1317">
          <cell r="A1317">
            <v>2210203</v>
          </cell>
          <cell r="B1317" t="str">
            <v>      购房补贴</v>
          </cell>
        </row>
        <row r="1318">
          <cell r="A1318">
            <v>22103</v>
          </cell>
          <cell r="B1318" t="str">
            <v>    城乡社区住宅</v>
          </cell>
        </row>
        <row r="1319">
          <cell r="A1319">
            <v>2210301</v>
          </cell>
          <cell r="B1319" t="str">
            <v>      公有住房建设和维修改造支出</v>
          </cell>
        </row>
        <row r="1320">
          <cell r="A1320">
            <v>2210302</v>
          </cell>
          <cell r="B1320" t="str">
            <v>      住房公积金管理</v>
          </cell>
        </row>
        <row r="1321">
          <cell r="A1321">
            <v>2210399</v>
          </cell>
          <cell r="B1321" t="str">
            <v>      其他城乡社区住宅支出</v>
          </cell>
        </row>
        <row r="1322">
          <cell r="A1322">
            <v>222</v>
          </cell>
          <cell r="B1322" t="str">
            <v>  粮油物资储备支出</v>
          </cell>
        </row>
        <row r="1323">
          <cell r="A1323">
            <v>22201</v>
          </cell>
          <cell r="B1323" t="str">
            <v>    粮油事务</v>
          </cell>
        </row>
        <row r="1324">
          <cell r="A1324">
            <v>2220101</v>
          </cell>
          <cell r="B1324" t="str">
            <v>      行政运行</v>
          </cell>
        </row>
        <row r="1325">
          <cell r="A1325">
            <v>2220102</v>
          </cell>
          <cell r="B1325" t="str">
            <v>      一般行政管理事务</v>
          </cell>
        </row>
        <row r="1326">
          <cell r="A1326">
            <v>2220103</v>
          </cell>
          <cell r="B1326" t="str">
            <v>      机关服务</v>
          </cell>
        </row>
        <row r="1327">
          <cell r="A1327">
            <v>2220104</v>
          </cell>
          <cell r="B1327" t="str">
            <v>      粮食财务与审计支出</v>
          </cell>
        </row>
        <row r="1328">
          <cell r="A1328">
            <v>2220105</v>
          </cell>
          <cell r="B1328" t="str">
            <v>      粮食信息统计</v>
          </cell>
        </row>
        <row r="1329">
          <cell r="A1329">
            <v>2220106</v>
          </cell>
          <cell r="B1329" t="str">
            <v>      粮食专项业务活动</v>
          </cell>
        </row>
        <row r="1330">
          <cell r="A1330">
            <v>2220107</v>
          </cell>
          <cell r="B1330" t="str">
            <v>      国家粮油差价补贴</v>
          </cell>
        </row>
        <row r="1331">
          <cell r="A1331">
            <v>2220112</v>
          </cell>
          <cell r="B1331" t="str">
            <v>      粮食财务挂账利息补贴</v>
          </cell>
        </row>
        <row r="1332">
          <cell r="A1332">
            <v>2220113</v>
          </cell>
          <cell r="B1332" t="str">
            <v>      粮食财务挂账消化款</v>
          </cell>
        </row>
        <row r="1333">
          <cell r="A1333">
            <v>2220114</v>
          </cell>
          <cell r="B1333" t="str">
            <v>      处理陈化粮补贴</v>
          </cell>
        </row>
        <row r="1334">
          <cell r="A1334">
            <v>2220115</v>
          </cell>
          <cell r="B1334" t="str">
            <v>      粮食风险基金</v>
          </cell>
        </row>
        <row r="1335">
          <cell r="A1335">
            <v>2220118</v>
          </cell>
          <cell r="B1335" t="str">
            <v>      粮油市场调控专项资金</v>
          </cell>
        </row>
        <row r="1336">
          <cell r="A1336">
            <v>2220150</v>
          </cell>
          <cell r="B1336" t="str">
            <v>      事业运行</v>
          </cell>
        </row>
        <row r="1337">
          <cell r="A1337">
            <v>2220199</v>
          </cell>
          <cell r="B1337" t="str">
            <v>      其他粮油事务支出</v>
          </cell>
        </row>
        <row r="1338">
          <cell r="A1338">
            <v>22202</v>
          </cell>
          <cell r="B1338" t="str">
            <v>    物资事务</v>
          </cell>
        </row>
        <row r="1339">
          <cell r="A1339">
            <v>2220201</v>
          </cell>
          <cell r="B1339" t="str">
            <v>      行政运行</v>
          </cell>
        </row>
        <row r="1340">
          <cell r="A1340">
            <v>2220202</v>
          </cell>
          <cell r="B1340" t="str">
            <v>      一般行政管理事务</v>
          </cell>
        </row>
        <row r="1341">
          <cell r="A1341">
            <v>2220203</v>
          </cell>
          <cell r="B1341" t="str">
            <v>      机关服务</v>
          </cell>
        </row>
        <row r="1342">
          <cell r="A1342">
            <v>2220204</v>
          </cell>
          <cell r="B1342" t="str">
            <v>      铁路专用线</v>
          </cell>
        </row>
        <row r="1343">
          <cell r="A1343">
            <v>2220205</v>
          </cell>
          <cell r="B1343" t="str">
            <v>      护库武警和民兵支出</v>
          </cell>
        </row>
        <row r="1344">
          <cell r="A1344">
            <v>2220206</v>
          </cell>
          <cell r="B1344" t="str">
            <v>      物资保管与保养</v>
          </cell>
        </row>
        <row r="1345">
          <cell r="A1345">
            <v>2220207</v>
          </cell>
          <cell r="B1345" t="str">
            <v>      专项贷款利息</v>
          </cell>
        </row>
        <row r="1346">
          <cell r="A1346">
            <v>2220209</v>
          </cell>
          <cell r="B1346" t="str">
            <v>      物资转移</v>
          </cell>
        </row>
        <row r="1347">
          <cell r="A1347">
            <v>2220210</v>
          </cell>
          <cell r="B1347" t="str">
            <v>      物资轮换</v>
          </cell>
        </row>
        <row r="1348">
          <cell r="A1348">
            <v>2220211</v>
          </cell>
          <cell r="B1348" t="str">
            <v>      仓库建设</v>
          </cell>
        </row>
        <row r="1349">
          <cell r="A1349">
            <v>2220212</v>
          </cell>
          <cell r="B1349" t="str">
            <v>      仓库安防</v>
          </cell>
        </row>
        <row r="1350">
          <cell r="A1350">
            <v>2220250</v>
          </cell>
          <cell r="B1350" t="str">
            <v>      事业运行</v>
          </cell>
        </row>
        <row r="1351">
          <cell r="A1351">
            <v>2220299</v>
          </cell>
          <cell r="B1351" t="str">
            <v>      其他物资事务支出</v>
          </cell>
        </row>
        <row r="1352">
          <cell r="A1352">
            <v>22203</v>
          </cell>
          <cell r="B1352" t="str">
            <v>    能源储备</v>
          </cell>
        </row>
        <row r="1353">
          <cell r="A1353">
            <v>2220301</v>
          </cell>
          <cell r="B1353" t="str">
            <v>      石油储备支出</v>
          </cell>
        </row>
        <row r="1354">
          <cell r="A1354">
            <v>2220302</v>
          </cell>
          <cell r="B1354" t="str">
            <v>      国家留成油串换石油储备支出</v>
          </cell>
        </row>
        <row r="1355">
          <cell r="A1355">
            <v>2220303</v>
          </cell>
          <cell r="B1355" t="str">
            <v>      天然铀能源储备</v>
          </cell>
        </row>
        <row r="1356">
          <cell r="A1356">
            <v>2220304</v>
          </cell>
          <cell r="B1356" t="str">
            <v>      煤炭储备</v>
          </cell>
        </row>
        <row r="1357">
          <cell r="A1357">
            <v>2220399</v>
          </cell>
          <cell r="B1357" t="str">
            <v>      其他能源储备</v>
          </cell>
        </row>
        <row r="1358">
          <cell r="A1358">
            <v>22204</v>
          </cell>
          <cell r="B1358" t="str">
            <v>    粮油储备</v>
          </cell>
        </row>
        <row r="1359">
          <cell r="A1359">
            <v>2220401</v>
          </cell>
          <cell r="B1359" t="str">
            <v>      储备粮油补贴</v>
          </cell>
        </row>
        <row r="1360">
          <cell r="A1360">
            <v>2220402</v>
          </cell>
          <cell r="B1360" t="str">
            <v>      储备粮油差价补贴</v>
          </cell>
        </row>
        <row r="1361">
          <cell r="A1361">
            <v>2220403</v>
          </cell>
          <cell r="B1361" t="str">
            <v>      储备粮(油)库建设</v>
          </cell>
        </row>
        <row r="1362">
          <cell r="A1362">
            <v>2220404</v>
          </cell>
          <cell r="B1362" t="str">
            <v>      最低收购价政策支出</v>
          </cell>
        </row>
        <row r="1363">
          <cell r="A1363">
            <v>2220499</v>
          </cell>
          <cell r="B1363" t="str">
            <v>      其他粮油储备支出</v>
          </cell>
        </row>
        <row r="1364">
          <cell r="A1364">
            <v>22205</v>
          </cell>
          <cell r="B1364" t="str">
            <v>    重要商品储备</v>
          </cell>
        </row>
        <row r="1365">
          <cell r="A1365">
            <v>2220501</v>
          </cell>
          <cell r="B1365" t="str">
            <v>      棉花储备</v>
          </cell>
        </row>
        <row r="1366">
          <cell r="A1366">
            <v>2220502</v>
          </cell>
          <cell r="B1366" t="str">
            <v>      食糖储备</v>
          </cell>
        </row>
        <row r="1367">
          <cell r="A1367">
            <v>2220503</v>
          </cell>
          <cell r="B1367" t="str">
            <v>      肉类储备</v>
          </cell>
        </row>
        <row r="1368">
          <cell r="A1368">
            <v>2220504</v>
          </cell>
          <cell r="B1368" t="str">
            <v>      化肥储备</v>
          </cell>
        </row>
        <row r="1369">
          <cell r="A1369">
            <v>2220505</v>
          </cell>
          <cell r="B1369" t="str">
            <v>      农药储备</v>
          </cell>
        </row>
        <row r="1370">
          <cell r="A1370">
            <v>2220506</v>
          </cell>
          <cell r="B1370" t="str">
            <v>      边销茶储备</v>
          </cell>
        </row>
        <row r="1371">
          <cell r="A1371">
            <v>2220507</v>
          </cell>
          <cell r="B1371" t="str">
            <v>      羊毛储备</v>
          </cell>
        </row>
        <row r="1372">
          <cell r="A1372">
            <v>2220508</v>
          </cell>
          <cell r="B1372" t="str">
            <v>      医药储备</v>
          </cell>
        </row>
        <row r="1373">
          <cell r="A1373">
            <v>2220509</v>
          </cell>
          <cell r="B1373" t="str">
            <v>      食盐储备</v>
          </cell>
        </row>
        <row r="1374">
          <cell r="A1374">
            <v>2220510</v>
          </cell>
          <cell r="B1374" t="str">
            <v>      战略物资储备</v>
          </cell>
        </row>
        <row r="1375">
          <cell r="A1375">
            <v>2220599</v>
          </cell>
          <cell r="B1375" t="str">
            <v>      其他重要商品储备支出</v>
          </cell>
        </row>
        <row r="1376">
          <cell r="A1376">
            <v>229</v>
          </cell>
          <cell r="B1376" t="str">
            <v>  其他支出(类)</v>
          </cell>
        </row>
        <row r="1377">
          <cell r="A1377">
            <v>22999</v>
          </cell>
          <cell r="B1377" t="str">
            <v>    其他支出(款)</v>
          </cell>
        </row>
        <row r="1378">
          <cell r="A1378">
            <v>2299901</v>
          </cell>
          <cell r="B1378" t="str">
            <v>      其他支出(项)</v>
          </cell>
        </row>
        <row r="1379">
          <cell r="A1379">
            <v>232</v>
          </cell>
          <cell r="B1379" t="str">
            <v>  债务付息支出</v>
          </cell>
        </row>
        <row r="1380">
          <cell r="A1380">
            <v>23201</v>
          </cell>
          <cell r="B1380" t="str">
            <v>    中央政府国内债务付息支出</v>
          </cell>
        </row>
        <row r="1381">
          <cell r="A1381">
            <v>23202</v>
          </cell>
          <cell r="B1381" t="str">
            <v>    中央政府国外债务付息支出</v>
          </cell>
        </row>
        <row r="1382">
          <cell r="A1382">
            <v>23203</v>
          </cell>
          <cell r="B1382" t="str">
            <v>    地方政府一般债务付息支出</v>
          </cell>
        </row>
        <row r="1383">
          <cell r="A1383">
            <v>2320301</v>
          </cell>
          <cell r="B1383" t="str">
            <v>      地方政府一般债券付息支出</v>
          </cell>
        </row>
        <row r="1384">
          <cell r="A1384">
            <v>2320302</v>
          </cell>
          <cell r="B1384" t="str">
            <v>      地方政府向外国政府借款付息支出</v>
          </cell>
        </row>
        <row r="1385">
          <cell r="A1385">
            <v>2320303</v>
          </cell>
          <cell r="B1385" t="str">
            <v>      地方政府向国际组织借款付息支出</v>
          </cell>
        </row>
        <row r="1386">
          <cell r="A1386">
            <v>2320304</v>
          </cell>
          <cell r="B1386" t="str">
            <v>      地方政府其他一般债务付息支出</v>
          </cell>
        </row>
        <row r="1387">
          <cell r="A1387">
            <v>233</v>
          </cell>
          <cell r="B1387" t="str">
            <v>  债务发行费用支出</v>
          </cell>
        </row>
        <row r="1388">
          <cell r="A1388">
            <v>23301</v>
          </cell>
          <cell r="B1388" t="str">
            <v>    中央政府国内债务发行费用支出</v>
          </cell>
        </row>
        <row r="1389">
          <cell r="A1389">
            <v>23302</v>
          </cell>
          <cell r="B1389" t="str">
            <v>    中央政府国外债务发行费用支出</v>
          </cell>
        </row>
        <row r="1390">
          <cell r="A1390">
            <v>23303</v>
          </cell>
          <cell r="B1390" t="str">
            <v>    地方政府一般债务发行费用支出</v>
          </cell>
        </row>
        <row r="1392">
          <cell r="A1392">
            <v>230</v>
          </cell>
          <cell r="B1392" t="str">
            <v>  转移支付支出</v>
          </cell>
        </row>
        <row r="1393">
          <cell r="A1393">
            <v>23002</v>
          </cell>
          <cell r="B1393" t="str">
            <v>    一般性转移支付支出</v>
          </cell>
        </row>
        <row r="1394">
          <cell r="A1394">
            <v>2300220</v>
          </cell>
          <cell r="B1394" t="str">
            <v>      基层公检法转移支付支出</v>
          </cell>
        </row>
        <row r="1395">
          <cell r="A1395">
            <v>2300227</v>
          </cell>
          <cell r="B1395" t="str">
            <v>      固定数额补助支出</v>
          </cell>
        </row>
      </sheetData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（预算股统一填）"/>
      <sheetName val="追加预算-附表1汇总表（自动生成）"/>
      <sheetName val="追加预算-附表1 -1（基本支出）股室填报"/>
      <sheetName val="追加预算-附表1 -2（项目支出）股室填报"/>
      <sheetName val="未下达年初数-附表2汇总表（自动生成）"/>
      <sheetName val="未下达年初数-附表2 -1（基本支出）股室填报"/>
      <sheetName val="未下达年初数-附表2 -2（项目支出）股室填报 "/>
      <sheetName val="后3个月不可预见数-附表3   股室填报"/>
    </sheetNames>
    <sheetDataSet>
      <sheetData sheetId="0" refreshError="1">
        <row r="6">
          <cell r="A6" t="str">
            <v>201 一般公共服务</v>
          </cell>
        </row>
        <row r="7">
          <cell r="A7" t="str">
            <v>20101 人大事务</v>
          </cell>
        </row>
        <row r="8">
          <cell r="A8" t="str">
            <v>2010101 行政运行</v>
          </cell>
        </row>
        <row r="9">
          <cell r="A9" t="str">
            <v>2010102 一般行政管理事务</v>
          </cell>
        </row>
        <row r="10">
          <cell r="A10" t="str">
            <v>2010103 机关服务</v>
          </cell>
        </row>
        <row r="11">
          <cell r="A11" t="str">
            <v>2010104 人大会议</v>
          </cell>
        </row>
        <row r="12">
          <cell r="A12" t="str">
            <v>2010105 人大立法</v>
          </cell>
        </row>
        <row r="13">
          <cell r="A13" t="str">
            <v>2010106 人大监督</v>
          </cell>
        </row>
        <row r="14">
          <cell r="A14" t="str">
            <v>2010107 人大代表履职能力提升</v>
          </cell>
        </row>
        <row r="15">
          <cell r="A15" t="str">
            <v>2010108 代表工作</v>
          </cell>
        </row>
        <row r="16">
          <cell r="A16" t="str">
            <v>2010109 人大信访工作</v>
          </cell>
        </row>
        <row r="17">
          <cell r="A17" t="str">
            <v>2010150 事业运行</v>
          </cell>
        </row>
        <row r="18">
          <cell r="A18" t="str">
            <v>2010199 其他人大事务支出</v>
          </cell>
        </row>
        <row r="19">
          <cell r="A19" t="str">
            <v>20102 政协事务</v>
          </cell>
        </row>
        <row r="20">
          <cell r="A20" t="str">
            <v>2010201 行政运行</v>
          </cell>
        </row>
        <row r="21">
          <cell r="A21" t="str">
            <v>2010202 一般行政管理事务</v>
          </cell>
        </row>
        <row r="22">
          <cell r="A22" t="str">
            <v>2010203 机关服务</v>
          </cell>
        </row>
        <row r="23">
          <cell r="A23" t="str">
            <v>2010204 政协会议</v>
          </cell>
        </row>
        <row r="24">
          <cell r="A24" t="str">
            <v>2010205 委员视察</v>
          </cell>
        </row>
        <row r="25">
          <cell r="A25" t="str">
            <v>2010206 参政议政</v>
          </cell>
        </row>
        <row r="26">
          <cell r="A26" t="str">
            <v>2010250 事业运行</v>
          </cell>
        </row>
        <row r="27">
          <cell r="A27" t="str">
            <v>2010299 其他政协事务支出</v>
          </cell>
        </row>
        <row r="28">
          <cell r="A28" t="str">
            <v>20103 政府办公厅(室)及相关机构事务</v>
          </cell>
        </row>
        <row r="29">
          <cell r="A29" t="str">
            <v>2010301 行政运行</v>
          </cell>
        </row>
        <row r="30">
          <cell r="A30" t="str">
            <v>2010302 一般行政管理事务</v>
          </cell>
        </row>
        <row r="31">
          <cell r="A31" t="str">
            <v>2010303 机关服务</v>
          </cell>
        </row>
        <row r="32">
          <cell r="A32" t="str">
            <v>2010304 专项服务</v>
          </cell>
        </row>
        <row r="33">
          <cell r="A33" t="str">
            <v>2010305 专项业务活动</v>
          </cell>
        </row>
        <row r="34">
          <cell r="A34" t="str">
            <v>2010306 政务公开审批</v>
          </cell>
        </row>
        <row r="35">
          <cell r="A35" t="str">
            <v>2010308 信访事务</v>
          </cell>
        </row>
        <row r="36">
          <cell r="A36" t="str">
            <v>2010309 参事事务</v>
          </cell>
        </row>
        <row r="37">
          <cell r="A37" t="str">
            <v>2010350 事业运行</v>
          </cell>
        </row>
        <row r="38">
          <cell r="A38" t="str">
            <v>2010399 其他政府办公厅（室）及相关机构事务支出</v>
          </cell>
        </row>
        <row r="39">
          <cell r="A39" t="str">
            <v>20104 发展与改革事务</v>
          </cell>
        </row>
        <row r="40">
          <cell r="A40" t="str">
            <v>2010401 行政运行</v>
          </cell>
        </row>
        <row r="41">
          <cell r="A41" t="str">
            <v>2010402 一般行政管理事务</v>
          </cell>
        </row>
        <row r="42">
          <cell r="A42" t="str">
            <v>2010403 机关服务</v>
          </cell>
        </row>
        <row r="43">
          <cell r="A43" t="str">
            <v>2010404 战略规划与实施</v>
          </cell>
        </row>
        <row r="44">
          <cell r="A44" t="str">
            <v>2010405 日常经济运行调节</v>
          </cell>
        </row>
        <row r="45">
          <cell r="A45" t="str">
            <v>2010406 社会事业发展规划</v>
          </cell>
        </row>
        <row r="46">
          <cell r="A46" t="str">
            <v>2010407 经济体制改革研究</v>
          </cell>
        </row>
        <row r="47">
          <cell r="A47" t="str">
            <v>2010408 物价管理</v>
          </cell>
        </row>
        <row r="48">
          <cell r="A48" t="str">
            <v>2010409 应对气象变化管理事务</v>
          </cell>
        </row>
        <row r="49">
          <cell r="A49" t="str">
            <v>2010450 事业运行</v>
          </cell>
        </row>
        <row r="50">
          <cell r="A50" t="str">
            <v>2010499 其他发展与改革事务支出</v>
          </cell>
        </row>
        <row r="51">
          <cell r="A51" t="str">
            <v>20105 统计信息事务</v>
          </cell>
        </row>
        <row r="52">
          <cell r="A52" t="str">
            <v>2010501 行政运行</v>
          </cell>
        </row>
        <row r="53">
          <cell r="A53" t="str">
            <v>2010502 一般行政管理事务</v>
          </cell>
        </row>
        <row r="54">
          <cell r="A54" t="str">
            <v>2010503 机关服务</v>
          </cell>
        </row>
        <row r="55">
          <cell r="A55" t="str">
            <v>2010504 信息事务</v>
          </cell>
        </row>
        <row r="56">
          <cell r="A56" t="str">
            <v>2010505 专项统计业务</v>
          </cell>
        </row>
        <row r="57">
          <cell r="A57" t="str">
            <v>2010506 统计管理</v>
          </cell>
        </row>
        <row r="58">
          <cell r="A58" t="str">
            <v>2010507 专项普查活动</v>
          </cell>
        </row>
        <row r="59">
          <cell r="A59" t="str">
            <v>2010508 统计抽样调查</v>
          </cell>
        </row>
        <row r="60">
          <cell r="A60" t="str">
            <v>2010550 事业运行</v>
          </cell>
        </row>
        <row r="61">
          <cell r="A61" t="str">
            <v>2010599 其他统计信息事务支出</v>
          </cell>
        </row>
        <row r="62">
          <cell r="A62" t="str">
            <v>20106 财政事务</v>
          </cell>
        </row>
        <row r="63">
          <cell r="A63" t="str">
            <v>2010601 行政运行</v>
          </cell>
        </row>
        <row r="64">
          <cell r="A64" t="str">
            <v>2010602 一般行政管理事务</v>
          </cell>
        </row>
        <row r="65">
          <cell r="A65" t="str">
            <v>2010603 机关服务</v>
          </cell>
        </row>
        <row r="66">
          <cell r="A66" t="str">
            <v>2010604 预算改革业务</v>
          </cell>
        </row>
        <row r="67">
          <cell r="A67" t="str">
            <v>2010605 财政国库业务</v>
          </cell>
        </row>
        <row r="68">
          <cell r="A68" t="str">
            <v>2010606 财政监察</v>
          </cell>
        </row>
        <row r="69">
          <cell r="A69" t="str">
            <v>2010607 信息化建设</v>
          </cell>
        </row>
        <row r="70">
          <cell r="A70" t="str">
            <v>2010608 财政委托业务支出</v>
          </cell>
        </row>
        <row r="71">
          <cell r="A71" t="str">
            <v>2010650 事业运行</v>
          </cell>
        </row>
        <row r="72">
          <cell r="A72" t="str">
            <v>2010699 其他财政事务支出</v>
          </cell>
        </row>
        <row r="73">
          <cell r="A73" t="str">
            <v>20107 税收事务</v>
          </cell>
        </row>
        <row r="74">
          <cell r="A74" t="str">
            <v>2010701 行政运行</v>
          </cell>
        </row>
        <row r="75">
          <cell r="A75" t="str">
            <v>2010702 一般行政管理事务</v>
          </cell>
        </row>
        <row r="76">
          <cell r="A76" t="str">
            <v>2010703 机关服务</v>
          </cell>
        </row>
        <row r="77">
          <cell r="A77" t="str">
            <v>2010704 税务办案</v>
          </cell>
        </row>
        <row r="78">
          <cell r="A78" t="str">
            <v>2010705 税务登记证及发票管理</v>
          </cell>
        </row>
        <row r="79">
          <cell r="A79" t="str">
            <v>2010706 代扣代收代征税款手续费</v>
          </cell>
        </row>
        <row r="80">
          <cell r="A80" t="str">
            <v>2010707 税务宣传</v>
          </cell>
        </row>
        <row r="81">
          <cell r="A81" t="str">
            <v>2010708 协税护税</v>
          </cell>
        </row>
        <row r="82">
          <cell r="A82" t="str">
            <v>2010709 信息化建设</v>
          </cell>
        </row>
        <row r="83">
          <cell r="A83" t="str">
            <v>2010750 事业运行</v>
          </cell>
        </row>
        <row r="84">
          <cell r="A84" t="str">
            <v>2010799 其他税收事务支出</v>
          </cell>
        </row>
        <row r="85">
          <cell r="A85" t="str">
            <v>20108 审计事务</v>
          </cell>
        </row>
        <row r="86">
          <cell r="A86" t="str">
            <v>2010801 行政运行</v>
          </cell>
        </row>
        <row r="87">
          <cell r="A87" t="str">
            <v>2010802 一般行政管理事务</v>
          </cell>
        </row>
        <row r="88">
          <cell r="A88" t="str">
            <v>2010803 机关服务</v>
          </cell>
        </row>
        <row r="89">
          <cell r="A89" t="str">
            <v>2010804 审计业务</v>
          </cell>
        </row>
        <row r="90">
          <cell r="A90" t="str">
            <v>2010805 审计管理</v>
          </cell>
        </row>
        <row r="91">
          <cell r="A91" t="str">
            <v>2010806 信息化建设</v>
          </cell>
        </row>
        <row r="92">
          <cell r="A92" t="str">
            <v>2010850 事业运行</v>
          </cell>
        </row>
        <row r="93">
          <cell r="A93" t="str">
            <v>2010899 其他审计事务支出</v>
          </cell>
        </row>
        <row r="94">
          <cell r="A94" t="str">
            <v>20109 海关事务</v>
          </cell>
        </row>
        <row r="95">
          <cell r="A95" t="str">
            <v>2010901 行政运行</v>
          </cell>
        </row>
        <row r="96">
          <cell r="A96" t="str">
            <v>2010902 一般行政管理事务</v>
          </cell>
        </row>
        <row r="97">
          <cell r="A97" t="str">
            <v>2010903 机关服务</v>
          </cell>
        </row>
        <row r="98">
          <cell r="A98" t="str">
            <v>2010904 收费业务</v>
          </cell>
        </row>
        <row r="99">
          <cell r="A99" t="str">
            <v>2010905 缉私办案</v>
          </cell>
        </row>
        <row r="100">
          <cell r="A100" t="str">
            <v>2010907 口岸管理</v>
          </cell>
        </row>
        <row r="101">
          <cell r="A101" t="str">
            <v>2010908 信息化建设</v>
          </cell>
        </row>
        <row r="102">
          <cell r="A102" t="str">
            <v>2010909 海关关务</v>
          </cell>
        </row>
        <row r="103">
          <cell r="A103" t="str">
            <v>2010910 关税征管</v>
          </cell>
        </row>
        <row r="104">
          <cell r="A104" t="str">
            <v>2010911 海关监管</v>
          </cell>
        </row>
        <row r="105">
          <cell r="A105" t="str">
            <v>2010912 检验免疫</v>
          </cell>
        </row>
        <row r="106">
          <cell r="A106" t="str">
            <v>2010950 事业运行</v>
          </cell>
        </row>
        <row r="107">
          <cell r="A107" t="str">
            <v>2010999 其他海关事务支出</v>
          </cell>
        </row>
        <row r="108">
          <cell r="A108" t="str">
            <v>20110 人力资源事务</v>
          </cell>
        </row>
        <row r="109">
          <cell r="A109" t="str">
            <v>2011001 行政运行</v>
          </cell>
        </row>
        <row r="110">
          <cell r="A110" t="str">
            <v>2011002 一般行政管理事务</v>
          </cell>
        </row>
        <row r="111">
          <cell r="A111" t="str">
            <v>2011003 机关服务</v>
          </cell>
        </row>
        <row r="112">
          <cell r="A112" t="str">
            <v>2011004 政府特殊津贴</v>
          </cell>
        </row>
        <row r="113">
          <cell r="A113" t="str">
            <v>2011005 资助留学回国人员</v>
          </cell>
        </row>
        <row r="114">
          <cell r="A114" t="str">
            <v>2011007 博士后日常经费</v>
          </cell>
        </row>
        <row r="115">
          <cell r="A115" t="str">
            <v>2011008 引进人才费用</v>
          </cell>
        </row>
        <row r="116">
          <cell r="A116" t="str">
            <v>2011050 事业运行</v>
          </cell>
        </row>
        <row r="117">
          <cell r="A117" t="str">
            <v>2011099 其他人力资源事务支出</v>
          </cell>
        </row>
        <row r="118">
          <cell r="A118" t="str">
            <v>20111 纪检监察事务</v>
          </cell>
        </row>
        <row r="119">
          <cell r="A119" t="str">
            <v>2011101 行政运行</v>
          </cell>
        </row>
        <row r="120">
          <cell r="A120" t="str">
            <v>2011102 一般行政管理事务</v>
          </cell>
        </row>
        <row r="121">
          <cell r="A121" t="str">
            <v>2011103 机关服务</v>
          </cell>
        </row>
        <row r="122">
          <cell r="A122" t="str">
            <v>2011104 大案要案查处</v>
          </cell>
        </row>
        <row r="123">
          <cell r="A123" t="str">
            <v>2011105 派驻派出机构</v>
          </cell>
        </row>
        <row r="124">
          <cell r="A124" t="str">
            <v>2011106 中央巡视</v>
          </cell>
        </row>
        <row r="125">
          <cell r="A125" t="str">
            <v>2011150 事业运行</v>
          </cell>
        </row>
        <row r="126">
          <cell r="A126" t="str">
            <v>2011199 其他纪检监察事务支出</v>
          </cell>
        </row>
        <row r="127">
          <cell r="A127" t="str">
            <v>20113 商贸事务</v>
          </cell>
        </row>
        <row r="128">
          <cell r="A128" t="str">
            <v>2011301 行政运行</v>
          </cell>
        </row>
        <row r="129">
          <cell r="A129" t="str">
            <v>2011302 一般行政管理事务</v>
          </cell>
        </row>
        <row r="130">
          <cell r="A130" t="str">
            <v>2011303 机关服务</v>
          </cell>
        </row>
        <row r="131">
          <cell r="A131" t="str">
            <v>2011304 对外贸易管理</v>
          </cell>
        </row>
        <row r="132">
          <cell r="A132" t="str">
            <v>2011305 国际经济合作</v>
          </cell>
        </row>
        <row r="133">
          <cell r="A133" t="str">
            <v>2011306 外资管理</v>
          </cell>
        </row>
        <row r="134">
          <cell r="A134" t="str">
            <v>2011307 国内贸易管理</v>
          </cell>
        </row>
        <row r="135">
          <cell r="A135" t="str">
            <v>2011308 招商引资</v>
          </cell>
        </row>
        <row r="136">
          <cell r="A136" t="str">
            <v>2011350 事业运行</v>
          </cell>
        </row>
        <row r="137">
          <cell r="A137" t="str">
            <v>2011399 其他商贸事务支出</v>
          </cell>
        </row>
        <row r="138">
          <cell r="A138" t="str">
            <v>20114 知识产权事务</v>
          </cell>
        </row>
        <row r="139">
          <cell r="A139" t="str">
            <v>2011401 行政运行</v>
          </cell>
        </row>
        <row r="140">
          <cell r="A140" t="str">
            <v>2011402 一般行政管理事务</v>
          </cell>
        </row>
        <row r="141">
          <cell r="A141" t="str">
            <v>2011403 机关服务</v>
          </cell>
        </row>
        <row r="142">
          <cell r="A142" t="str">
            <v>2011404 专利审批</v>
          </cell>
        </row>
        <row r="143">
          <cell r="A143" t="str">
            <v>2011405 国家知识产权战略</v>
          </cell>
        </row>
        <row r="144">
          <cell r="A144" t="str">
            <v>2011406 专利试点和产业化推进</v>
          </cell>
        </row>
        <row r="145">
          <cell r="A145" t="str">
            <v>2011407 专利执法</v>
          </cell>
        </row>
        <row r="146">
          <cell r="A146" t="str">
            <v>2011408 国际组织专项活动</v>
          </cell>
        </row>
        <row r="147">
          <cell r="A147" t="str">
            <v>2011409 知识产权宏观管理</v>
          </cell>
        </row>
        <row r="148">
          <cell r="A148" t="str">
            <v>2011410 商标管理</v>
          </cell>
        </row>
        <row r="149">
          <cell r="A149" t="str">
            <v>2011411 原产地地理标志管理</v>
          </cell>
        </row>
        <row r="150">
          <cell r="A150" t="str">
            <v>2011450 事业运行</v>
          </cell>
        </row>
        <row r="151">
          <cell r="A151" t="str">
            <v>2011499 其他知识产权事务支出</v>
          </cell>
        </row>
        <row r="152">
          <cell r="A152" t="str">
            <v>20123 民族事务</v>
          </cell>
        </row>
        <row r="153">
          <cell r="A153" t="str">
            <v>2012301 行政运行</v>
          </cell>
        </row>
        <row r="154">
          <cell r="A154" t="str">
            <v>2012302 一般行政管理事务</v>
          </cell>
        </row>
        <row r="155">
          <cell r="A155" t="str">
            <v>2012303 机关服务</v>
          </cell>
        </row>
        <row r="156">
          <cell r="A156" t="str">
            <v>2012304 民族工作专项</v>
          </cell>
        </row>
        <row r="157">
          <cell r="A157" t="str">
            <v>2012350 事业运行</v>
          </cell>
        </row>
        <row r="158">
          <cell r="A158" t="str">
            <v>2012399 其他民族事务支出</v>
          </cell>
        </row>
        <row r="159">
          <cell r="A159" t="str">
            <v>20125 港澳台事务</v>
          </cell>
        </row>
        <row r="160">
          <cell r="A160" t="str">
            <v>2012501 行政运行</v>
          </cell>
        </row>
        <row r="161">
          <cell r="A161" t="str">
            <v>2012502 一般行政管理事务</v>
          </cell>
        </row>
        <row r="162">
          <cell r="A162" t="str">
            <v>2012503 机关服务</v>
          </cell>
        </row>
        <row r="163">
          <cell r="A163" t="str">
            <v>2012504 港澳事务</v>
          </cell>
        </row>
        <row r="164">
          <cell r="A164" t="str">
            <v>2012505 台湾事务</v>
          </cell>
        </row>
        <row r="165">
          <cell r="A165" t="str">
            <v>2012550 事业运行</v>
          </cell>
        </row>
        <row r="166">
          <cell r="A166" t="str">
            <v>2012599 其他港澳台事务支出</v>
          </cell>
        </row>
        <row r="167">
          <cell r="A167" t="str">
            <v>20126 档案事务</v>
          </cell>
        </row>
        <row r="168">
          <cell r="A168" t="str">
            <v>2012601 行政运行</v>
          </cell>
        </row>
        <row r="169">
          <cell r="A169" t="str">
            <v>2012602 一般行政管理事务</v>
          </cell>
        </row>
        <row r="170">
          <cell r="A170" t="str">
            <v>2012603 机关服务</v>
          </cell>
        </row>
        <row r="171">
          <cell r="A171" t="str">
            <v>2012604 档案馆</v>
          </cell>
        </row>
        <row r="172">
          <cell r="A172" t="str">
            <v>2012699 其他档案事务支出</v>
          </cell>
        </row>
        <row r="173">
          <cell r="A173" t="str">
            <v>20128 民主党派及工商联事务</v>
          </cell>
        </row>
        <row r="174">
          <cell r="A174" t="str">
            <v>2012801 行政运行</v>
          </cell>
        </row>
        <row r="175">
          <cell r="A175" t="str">
            <v>2012802 一般行政管理事务</v>
          </cell>
        </row>
        <row r="176">
          <cell r="A176" t="str">
            <v>2012803 机关服务</v>
          </cell>
        </row>
        <row r="177">
          <cell r="A177" t="str">
            <v>2012804 参政议政</v>
          </cell>
        </row>
        <row r="178">
          <cell r="A178" t="str">
            <v>2012850 事业运行</v>
          </cell>
        </row>
        <row r="179">
          <cell r="A179" t="str">
            <v>2012899 其他民主党派及工商联事务支出</v>
          </cell>
        </row>
        <row r="180">
          <cell r="A180" t="str">
            <v>20129 群众团体事务</v>
          </cell>
        </row>
        <row r="181">
          <cell r="A181" t="str">
            <v>2012901 行政运行</v>
          </cell>
        </row>
        <row r="182">
          <cell r="A182" t="str">
            <v>2012902 一般行政管理事务</v>
          </cell>
        </row>
        <row r="183">
          <cell r="A183" t="str">
            <v>2012903 机关服务</v>
          </cell>
        </row>
        <row r="184">
          <cell r="A184" t="str">
            <v>2012905 工会服务</v>
          </cell>
        </row>
        <row r="185">
          <cell r="A185" t="str">
            <v>2012950 事业运行</v>
          </cell>
        </row>
        <row r="186">
          <cell r="A186" t="str">
            <v>2012999 其他群众团体事务支出</v>
          </cell>
        </row>
        <row r="187">
          <cell r="A187" t="str">
            <v>20131 党委办公厅（室）及相关机构事务</v>
          </cell>
        </row>
        <row r="188">
          <cell r="A188" t="str">
            <v>2013101 行政运行</v>
          </cell>
        </row>
        <row r="189">
          <cell r="A189" t="str">
            <v>2013102 一般行政管理事务</v>
          </cell>
        </row>
        <row r="190">
          <cell r="A190" t="str">
            <v>2013103 机关服务</v>
          </cell>
        </row>
        <row r="191">
          <cell r="A191" t="str">
            <v>2013105 专项业务</v>
          </cell>
        </row>
        <row r="192">
          <cell r="A192" t="str">
            <v>2013150 事业运行</v>
          </cell>
        </row>
        <row r="193">
          <cell r="A193" t="str">
            <v>2013199 其他党委办公厅（室）及相关机构事务支出</v>
          </cell>
        </row>
        <row r="194">
          <cell r="A194" t="str">
            <v>20132 组织事务</v>
          </cell>
        </row>
        <row r="195">
          <cell r="A195" t="str">
            <v>2013201 行政运行</v>
          </cell>
        </row>
        <row r="196">
          <cell r="A196" t="str">
            <v>2013202 一般行政管理事务</v>
          </cell>
        </row>
        <row r="197">
          <cell r="A197" t="str">
            <v>2013203 机关服务</v>
          </cell>
        </row>
        <row r="198">
          <cell r="A198" t="str">
            <v>2013204 公务员事务</v>
          </cell>
        </row>
        <row r="199">
          <cell r="A199" t="str">
            <v>2013250 事业运行</v>
          </cell>
        </row>
        <row r="200">
          <cell r="A200" t="str">
            <v>2013299 其他组织事务支出</v>
          </cell>
        </row>
        <row r="201">
          <cell r="A201" t="str">
            <v>20133 宣传事务</v>
          </cell>
        </row>
        <row r="202">
          <cell r="A202" t="str">
            <v>2013301 行政运行</v>
          </cell>
        </row>
        <row r="203">
          <cell r="A203" t="str">
            <v>2013302 一般行政管理事务</v>
          </cell>
        </row>
        <row r="204">
          <cell r="A204" t="str">
            <v>2013303 机关服务</v>
          </cell>
        </row>
        <row r="205">
          <cell r="A205" t="str">
            <v>2013350 事业运行</v>
          </cell>
        </row>
        <row r="206">
          <cell r="A206" t="str">
            <v>2013399 其他宣传事务支出</v>
          </cell>
        </row>
        <row r="207">
          <cell r="A207" t="str">
            <v>20134 统战事务</v>
          </cell>
        </row>
        <row r="208">
          <cell r="A208" t="str">
            <v>2013401 行政运行</v>
          </cell>
        </row>
        <row r="209">
          <cell r="A209" t="str">
            <v>2013402 一般行政管理事务</v>
          </cell>
        </row>
        <row r="210">
          <cell r="A210" t="str">
            <v>2013403 机关服务</v>
          </cell>
        </row>
        <row r="211">
          <cell r="A211" t="str">
            <v>2013404 宗教事务</v>
          </cell>
        </row>
        <row r="212">
          <cell r="A212" t="str">
            <v>2013405 华侨事务</v>
          </cell>
        </row>
        <row r="213">
          <cell r="A213" t="str">
            <v>2013450 事业运行</v>
          </cell>
        </row>
        <row r="214">
          <cell r="A214" t="str">
            <v>2013499 其他统战事务支出</v>
          </cell>
        </row>
        <row r="215">
          <cell r="A215" t="str">
            <v>20135 对外联络事务</v>
          </cell>
        </row>
        <row r="216">
          <cell r="A216" t="str">
            <v>2013501 行政运行</v>
          </cell>
        </row>
        <row r="217">
          <cell r="A217" t="str">
            <v>2013502 一般行政管理事务</v>
          </cell>
        </row>
        <row r="218">
          <cell r="A218" t="str">
            <v>2013503 机关服务</v>
          </cell>
        </row>
        <row r="219">
          <cell r="A219" t="str">
            <v>2013550 事业运行</v>
          </cell>
        </row>
        <row r="220">
          <cell r="A220" t="str">
            <v>2013599 其他对外联络事务支出</v>
          </cell>
        </row>
        <row r="221">
          <cell r="A221" t="str">
            <v>20136 其他共产党事务支出</v>
          </cell>
        </row>
        <row r="222">
          <cell r="A222" t="str">
            <v>2013601 行政运行</v>
          </cell>
        </row>
        <row r="223">
          <cell r="A223" t="str">
            <v>2013602 一般行政管理事务</v>
          </cell>
        </row>
        <row r="224">
          <cell r="A224" t="str">
            <v>2013603 机关服务</v>
          </cell>
        </row>
        <row r="225">
          <cell r="A225" t="str">
            <v>2013650 事业运行</v>
          </cell>
        </row>
        <row r="226">
          <cell r="A226" t="str">
            <v>2013699 其他共产党事务支出</v>
          </cell>
        </row>
        <row r="227">
          <cell r="A227" t="str">
            <v>20137 网信事务</v>
          </cell>
        </row>
        <row r="228">
          <cell r="A228" t="str">
            <v>2013701 行政运行</v>
          </cell>
        </row>
        <row r="229">
          <cell r="A229" t="str">
            <v>2013702 一般行政管理事务</v>
          </cell>
        </row>
        <row r="230">
          <cell r="A230" t="str">
            <v>2013703 机关服务</v>
          </cell>
        </row>
        <row r="231">
          <cell r="A231" t="str">
            <v>2013750 事业运行</v>
          </cell>
        </row>
        <row r="232">
          <cell r="A232" t="str">
            <v>2013799 其他网信事务支出</v>
          </cell>
        </row>
        <row r="233">
          <cell r="A233" t="str">
            <v>20138 市场监督管理事务</v>
          </cell>
        </row>
        <row r="234">
          <cell r="A234" t="str">
            <v>2013801 行政运行</v>
          </cell>
        </row>
        <row r="235">
          <cell r="A235" t="str">
            <v>2013802 一般行政管理事务</v>
          </cell>
        </row>
        <row r="236">
          <cell r="A236" t="str">
            <v>2013803 机关服务</v>
          </cell>
        </row>
        <row r="237">
          <cell r="A237" t="str">
            <v>2013804 市场监督管理专项</v>
          </cell>
        </row>
        <row r="238">
          <cell r="A238" t="str">
            <v>2013805 市场监督执法</v>
          </cell>
        </row>
        <row r="239">
          <cell r="A239" t="str">
            <v>2013806 消费者权益保护</v>
          </cell>
        </row>
        <row r="240">
          <cell r="A240" t="str">
            <v>2013807 价格监督检查</v>
          </cell>
        </row>
        <row r="241">
          <cell r="A241" t="str">
            <v>2013808 信息化建设</v>
          </cell>
        </row>
        <row r="242">
          <cell r="A242" t="str">
            <v>2013809 市场监督管理技术支持</v>
          </cell>
        </row>
        <row r="243">
          <cell r="A243" t="str">
            <v>2013810 认证认可监督管理</v>
          </cell>
        </row>
        <row r="244">
          <cell r="A244" t="str">
            <v>2013811 标准化管理</v>
          </cell>
        </row>
        <row r="245">
          <cell r="A245" t="str">
            <v>2013812 药品事务</v>
          </cell>
        </row>
        <row r="246">
          <cell r="A246" t="str">
            <v>2013813 医疗器械事务</v>
          </cell>
        </row>
        <row r="247">
          <cell r="A247" t="str">
            <v>2013814 化妆品事务</v>
          </cell>
        </row>
        <row r="248">
          <cell r="A248" t="str">
            <v>2013850 事业运行</v>
          </cell>
        </row>
        <row r="249">
          <cell r="A249" t="str">
            <v>2013899 其他市场监督管理事务</v>
          </cell>
        </row>
        <row r="250">
          <cell r="A250" t="str">
            <v>20199 其他一般公共服务支出</v>
          </cell>
        </row>
        <row r="251">
          <cell r="A251" t="str">
            <v>2019901 国家赔偿费用支出</v>
          </cell>
        </row>
        <row r="252">
          <cell r="A252" t="str">
            <v>2019999 其他一般公共服务支出</v>
          </cell>
        </row>
        <row r="253">
          <cell r="A253" t="str">
            <v>202 二、外交支出</v>
          </cell>
        </row>
        <row r="254">
          <cell r="A254" t="str">
            <v>20205 对外合作与交流</v>
          </cell>
        </row>
        <row r="255">
          <cell r="A255" t="str">
            <v>20299 其他外交支出</v>
          </cell>
        </row>
        <row r="256">
          <cell r="A256" t="str">
            <v>203 国防支出</v>
          </cell>
        </row>
        <row r="257">
          <cell r="A257" t="str">
            <v>20306 国防动员</v>
          </cell>
        </row>
        <row r="258">
          <cell r="A258" t="str">
            <v>2030601 兵役征集</v>
          </cell>
        </row>
        <row r="259">
          <cell r="A259" t="str">
            <v>2030602 经济动员</v>
          </cell>
        </row>
        <row r="260">
          <cell r="A260" t="str">
            <v>2030603 人民防空</v>
          </cell>
        </row>
        <row r="261">
          <cell r="A261" t="str">
            <v>2030604 交通战备</v>
          </cell>
        </row>
        <row r="262">
          <cell r="A262" t="str">
            <v>2030605 国防教育</v>
          </cell>
        </row>
        <row r="263">
          <cell r="A263" t="str">
            <v>2030606 预备役部队</v>
          </cell>
        </row>
        <row r="264">
          <cell r="A264" t="str">
            <v>2030607 民兵</v>
          </cell>
        </row>
        <row r="265">
          <cell r="A265" t="str">
            <v>2030608 边海防</v>
          </cell>
        </row>
        <row r="266">
          <cell r="A266" t="str">
            <v>2030699 其他国防动员支出</v>
          </cell>
        </row>
        <row r="267">
          <cell r="A267" t="str">
            <v>20399 其他国防支出</v>
          </cell>
        </row>
        <row r="268">
          <cell r="A268" t="str">
            <v>204 公共安全支出</v>
          </cell>
        </row>
        <row r="269">
          <cell r="A269" t="str">
            <v>20401 武装警察部队</v>
          </cell>
        </row>
        <row r="270">
          <cell r="A270" t="str">
            <v>2040101 武装警察部队</v>
          </cell>
        </row>
        <row r="271">
          <cell r="A271" t="str">
            <v>2040199 其他武装警察部队支出</v>
          </cell>
        </row>
        <row r="272">
          <cell r="A272" t="str">
            <v>20402 公安</v>
          </cell>
        </row>
        <row r="273">
          <cell r="A273" t="str">
            <v>2040201 行政运行</v>
          </cell>
        </row>
        <row r="274">
          <cell r="A274" t="str">
            <v>2040202 一般行政管理事务</v>
          </cell>
        </row>
        <row r="275">
          <cell r="A275" t="str">
            <v>2040203 机关服务</v>
          </cell>
        </row>
        <row r="276">
          <cell r="A276" t="str">
            <v>2040219 信息化建设</v>
          </cell>
        </row>
        <row r="277">
          <cell r="A277" t="str">
            <v>2040220 执法办案</v>
          </cell>
        </row>
        <row r="278">
          <cell r="A278" t="str">
            <v>2040221 特别业务</v>
          </cell>
        </row>
        <row r="279">
          <cell r="A279" t="str">
            <v>2040250 事业运行</v>
          </cell>
        </row>
        <row r="280">
          <cell r="A280" t="str">
            <v>2040299 其他公安支出</v>
          </cell>
        </row>
        <row r="281">
          <cell r="A281" t="str">
            <v>20403 国家安全</v>
          </cell>
        </row>
        <row r="282">
          <cell r="A282" t="str">
            <v>2040301 行政运行</v>
          </cell>
        </row>
        <row r="283">
          <cell r="A283" t="str">
            <v>2040302 一般行政管理事务</v>
          </cell>
        </row>
        <row r="284">
          <cell r="A284" t="str">
            <v>2040303 机关服务</v>
          </cell>
        </row>
        <row r="285">
          <cell r="A285" t="str">
            <v>2040304 安全业务</v>
          </cell>
        </row>
        <row r="286">
          <cell r="A286" t="str">
            <v>2040350 事业运行</v>
          </cell>
        </row>
        <row r="287">
          <cell r="A287" t="str">
            <v>2040399 其他国家安全支出</v>
          </cell>
        </row>
        <row r="288">
          <cell r="A288" t="str">
            <v>20404 检察</v>
          </cell>
        </row>
        <row r="289">
          <cell r="A289" t="str">
            <v>2040401 行政运行</v>
          </cell>
        </row>
        <row r="290">
          <cell r="A290" t="str">
            <v>2040402 一般行政管理事务</v>
          </cell>
        </row>
        <row r="291">
          <cell r="A291" t="str">
            <v>2040403 机关服务</v>
          </cell>
        </row>
        <row r="292">
          <cell r="A292" t="str">
            <v>2040409 “两房”建设</v>
          </cell>
        </row>
        <row r="293">
          <cell r="A293" t="str">
            <v>2040410 检查监督</v>
          </cell>
        </row>
        <row r="294">
          <cell r="A294" t="str">
            <v>2040450 事业运行</v>
          </cell>
        </row>
        <row r="295">
          <cell r="A295" t="str">
            <v>2040499 其他检察支出</v>
          </cell>
        </row>
        <row r="296">
          <cell r="A296" t="str">
            <v>20405 法院</v>
          </cell>
        </row>
        <row r="297">
          <cell r="A297" t="str">
            <v>2040501 行政运行</v>
          </cell>
        </row>
        <row r="298">
          <cell r="A298" t="str">
            <v>2040502 一般行政管理事务</v>
          </cell>
        </row>
        <row r="299">
          <cell r="A299" t="str">
            <v>2040503 机关服务</v>
          </cell>
        </row>
        <row r="300">
          <cell r="A300" t="str">
            <v>2040504 案件审判</v>
          </cell>
        </row>
        <row r="301">
          <cell r="A301" t="str">
            <v>2040505 案件执行</v>
          </cell>
        </row>
        <row r="302">
          <cell r="A302" t="str">
            <v>2040506 “两庭”建设</v>
          </cell>
        </row>
        <row r="303">
          <cell r="A303" t="str">
            <v>2040550 事业运行</v>
          </cell>
        </row>
        <row r="304">
          <cell r="A304" t="str">
            <v>2040599 其他法院支出</v>
          </cell>
        </row>
        <row r="305">
          <cell r="A305" t="str">
            <v>20406 司法</v>
          </cell>
        </row>
        <row r="306">
          <cell r="A306" t="str">
            <v>2040601 行政运行</v>
          </cell>
        </row>
        <row r="307">
          <cell r="A307" t="str">
            <v>2040602 一般行政管理事务</v>
          </cell>
        </row>
        <row r="308">
          <cell r="A308" t="str">
            <v>2040603 机关服务</v>
          </cell>
        </row>
        <row r="309">
          <cell r="A309" t="str">
            <v>2040604 基层司法业务</v>
          </cell>
        </row>
        <row r="310">
          <cell r="A310" t="str">
            <v>2040605 普法宣传</v>
          </cell>
        </row>
        <row r="311">
          <cell r="A311" t="str">
            <v>2040606 律师公证管理</v>
          </cell>
        </row>
        <row r="312">
          <cell r="A312" t="str">
            <v>2040607 法律援助</v>
          </cell>
        </row>
        <row r="313">
          <cell r="A313" t="str">
            <v>2040608 国家统一法律职业资格考试</v>
          </cell>
        </row>
        <row r="314">
          <cell r="A314" t="str">
            <v>2040609 仲裁</v>
          </cell>
        </row>
        <row r="315">
          <cell r="A315" t="str">
            <v>2040610 社区矫正</v>
          </cell>
        </row>
        <row r="316">
          <cell r="A316" t="str">
            <v>2040611 司法鉴定</v>
          </cell>
        </row>
        <row r="317">
          <cell r="A317" t="str">
            <v>2040612 法制建设</v>
          </cell>
        </row>
        <row r="318">
          <cell r="A318" t="str">
            <v>2040613 信息化建设</v>
          </cell>
        </row>
        <row r="319">
          <cell r="A319" t="str">
            <v>2040650 事业运行</v>
          </cell>
        </row>
        <row r="320">
          <cell r="A320" t="str">
            <v>2040699 其他司法支出</v>
          </cell>
        </row>
        <row r="321">
          <cell r="A321" t="str">
            <v>20407 监狱</v>
          </cell>
        </row>
        <row r="322">
          <cell r="A322" t="str">
            <v>2040701 行政运行</v>
          </cell>
        </row>
        <row r="323">
          <cell r="A323" t="str">
            <v>2040702 一般行政管理事务</v>
          </cell>
        </row>
        <row r="324">
          <cell r="A324" t="str">
            <v>2040703 机关服务</v>
          </cell>
        </row>
        <row r="325">
          <cell r="A325" t="str">
            <v>2040704 犯人生活</v>
          </cell>
        </row>
        <row r="326">
          <cell r="A326" t="str">
            <v>2040705 犯人改造</v>
          </cell>
        </row>
        <row r="327">
          <cell r="A327" t="str">
            <v>2040706 狱政设施建设</v>
          </cell>
        </row>
        <row r="328">
          <cell r="A328" t="str">
            <v>2040750 事业运行</v>
          </cell>
        </row>
        <row r="329">
          <cell r="A329" t="str">
            <v>2040799 其他监狱支出</v>
          </cell>
        </row>
        <row r="330">
          <cell r="A330" t="str">
            <v>20408 强制隔离戒毒</v>
          </cell>
        </row>
        <row r="331">
          <cell r="A331" t="str">
            <v>2040801 行政运行</v>
          </cell>
        </row>
        <row r="332">
          <cell r="A332" t="str">
            <v>2040802 一般行政管理事务</v>
          </cell>
        </row>
        <row r="333">
          <cell r="A333" t="str">
            <v>2040803 机关服务</v>
          </cell>
        </row>
        <row r="334">
          <cell r="A334" t="str">
            <v>2040804 强制隔离戒毒人员生活</v>
          </cell>
        </row>
        <row r="335">
          <cell r="A335" t="str">
            <v>2040805 强制隔离戒毒人员教育</v>
          </cell>
        </row>
        <row r="336">
          <cell r="A336" t="str">
            <v>2040806 所政设施建设</v>
          </cell>
        </row>
        <row r="337">
          <cell r="A337" t="str">
            <v>2040807 信息化建设</v>
          </cell>
        </row>
        <row r="338">
          <cell r="A338" t="str">
            <v>2040850 事业运行</v>
          </cell>
        </row>
        <row r="339">
          <cell r="A339" t="str">
            <v>2040899 其他强制隔离戒毒支出</v>
          </cell>
        </row>
        <row r="340">
          <cell r="A340" t="str">
            <v>20409 国家保密</v>
          </cell>
        </row>
        <row r="341">
          <cell r="A341" t="str">
            <v>2040901 行政运行</v>
          </cell>
        </row>
        <row r="342">
          <cell r="A342" t="str">
            <v>2040902 一般行政管理事务</v>
          </cell>
        </row>
        <row r="343">
          <cell r="A343" t="str">
            <v>2040903 机关服务</v>
          </cell>
        </row>
        <row r="344">
          <cell r="A344" t="str">
            <v>2040904 保密技术</v>
          </cell>
        </row>
        <row r="345">
          <cell r="A345" t="str">
            <v>2040905 保密管理</v>
          </cell>
        </row>
        <row r="346">
          <cell r="A346" t="str">
            <v>2040950 事业运行</v>
          </cell>
        </row>
        <row r="347">
          <cell r="A347" t="str">
            <v>2040999 其他国家保密支出</v>
          </cell>
        </row>
        <row r="348">
          <cell r="A348" t="str">
            <v>20410 缉私警察</v>
          </cell>
        </row>
        <row r="349">
          <cell r="A349" t="str">
            <v>2041001 行政运行</v>
          </cell>
        </row>
        <row r="350">
          <cell r="A350" t="str">
            <v>2041002 一般行政管理事务</v>
          </cell>
        </row>
        <row r="351">
          <cell r="A351" t="str">
            <v>2041006 信息化建设</v>
          </cell>
        </row>
        <row r="352">
          <cell r="A352" t="str">
            <v>2041007 缉私业务</v>
          </cell>
        </row>
        <row r="353">
          <cell r="A353" t="str">
            <v>2041099 其他缉私警察支出</v>
          </cell>
        </row>
        <row r="354">
          <cell r="A354" t="str">
            <v>20499 其他公共安全支出</v>
          </cell>
        </row>
        <row r="355">
          <cell r="A355" t="str">
            <v>2049901 其他公共安全支出</v>
          </cell>
        </row>
        <row r="356">
          <cell r="A356" t="str">
            <v>205 教育支出</v>
          </cell>
        </row>
        <row r="357">
          <cell r="A357" t="str">
            <v>20501 教育管理事务</v>
          </cell>
        </row>
        <row r="358">
          <cell r="A358" t="str">
            <v>2050101 行政运行</v>
          </cell>
        </row>
        <row r="359">
          <cell r="A359" t="str">
            <v>2050102 一般行政管理事务</v>
          </cell>
        </row>
        <row r="360">
          <cell r="A360" t="str">
            <v>2050103 机关服务</v>
          </cell>
        </row>
        <row r="361">
          <cell r="A361" t="str">
            <v>2050199 其他教育管理事务支出</v>
          </cell>
        </row>
        <row r="362">
          <cell r="A362" t="str">
            <v>20502 普通教育</v>
          </cell>
        </row>
        <row r="363">
          <cell r="A363" t="str">
            <v>2050201 学前教育</v>
          </cell>
        </row>
        <row r="364">
          <cell r="A364" t="str">
            <v>2050202 小学教育</v>
          </cell>
        </row>
        <row r="365">
          <cell r="A365" t="str">
            <v>2050203 初中教育</v>
          </cell>
        </row>
        <row r="366">
          <cell r="A366" t="str">
            <v>2050204 高中教育</v>
          </cell>
        </row>
        <row r="367">
          <cell r="A367" t="str">
            <v>2050205 高等教育</v>
          </cell>
        </row>
        <row r="368">
          <cell r="A368" t="str">
            <v>2050206 化解农村义务教育债务支出</v>
          </cell>
        </row>
        <row r="369">
          <cell r="A369" t="str">
            <v>2050207 化解普通高中债务支出</v>
          </cell>
        </row>
        <row r="370">
          <cell r="A370" t="str">
            <v>2050299 其他普通教育支出</v>
          </cell>
        </row>
        <row r="371">
          <cell r="A371" t="str">
            <v>20503 职业教育</v>
          </cell>
        </row>
        <row r="372">
          <cell r="A372" t="str">
            <v>2050301 初等职业教育</v>
          </cell>
        </row>
        <row r="373">
          <cell r="A373" t="str">
            <v>2050302 中专教育</v>
          </cell>
        </row>
        <row r="374">
          <cell r="A374" t="str">
            <v>2050303 技校教育</v>
          </cell>
        </row>
        <row r="375">
          <cell r="A375" t="str">
            <v>2050304 职业高中教育</v>
          </cell>
        </row>
        <row r="376">
          <cell r="A376" t="str">
            <v>2050305 高等职业教育</v>
          </cell>
        </row>
        <row r="377">
          <cell r="A377" t="str">
            <v>2050399 其他职业教育支出</v>
          </cell>
        </row>
        <row r="378">
          <cell r="A378" t="str">
            <v>20504 成人教育</v>
          </cell>
        </row>
        <row r="379">
          <cell r="A379" t="str">
            <v>2050401 成人初等教育</v>
          </cell>
        </row>
        <row r="380">
          <cell r="A380" t="str">
            <v>2050402 成人中等教育</v>
          </cell>
        </row>
        <row r="381">
          <cell r="A381" t="str">
            <v>2050403 成人高等教育</v>
          </cell>
        </row>
        <row r="382">
          <cell r="A382" t="str">
            <v>2050404 成人广播电视教育</v>
          </cell>
        </row>
        <row r="383">
          <cell r="A383" t="str">
            <v>2050499 其他成人教育支出</v>
          </cell>
        </row>
        <row r="384">
          <cell r="A384" t="str">
            <v>20505 广播电视教育</v>
          </cell>
        </row>
        <row r="385">
          <cell r="A385" t="str">
            <v>2050501 广播电视学校</v>
          </cell>
        </row>
        <row r="386">
          <cell r="A386" t="str">
            <v>2050502 教育电视台</v>
          </cell>
        </row>
        <row r="387">
          <cell r="A387" t="str">
            <v>2050599 其他广播电视教育支出</v>
          </cell>
        </row>
        <row r="388">
          <cell r="A388" t="str">
            <v>20506 留学教育</v>
          </cell>
        </row>
        <row r="389">
          <cell r="A389" t="str">
            <v>2050601 出国留学教育</v>
          </cell>
        </row>
        <row r="390">
          <cell r="A390" t="str">
            <v>2050602 来华留学教育</v>
          </cell>
        </row>
        <row r="391">
          <cell r="A391" t="str">
            <v>2050699 其他留学教育支出</v>
          </cell>
        </row>
        <row r="392">
          <cell r="A392" t="str">
            <v>20507 特殊教育</v>
          </cell>
        </row>
        <row r="393">
          <cell r="A393" t="str">
            <v>2050701 特殊学校教育</v>
          </cell>
        </row>
        <row r="394">
          <cell r="A394" t="str">
            <v>2050702 工读学校教育</v>
          </cell>
        </row>
        <row r="395">
          <cell r="A395" t="str">
            <v>2050799 其他特殊教育支出</v>
          </cell>
        </row>
        <row r="396">
          <cell r="A396" t="str">
            <v>20508 进修及培训</v>
          </cell>
        </row>
        <row r="397">
          <cell r="A397" t="str">
            <v>2050801 教师进修</v>
          </cell>
        </row>
        <row r="398">
          <cell r="A398" t="str">
            <v>2050802 干部教育</v>
          </cell>
        </row>
        <row r="399">
          <cell r="A399" t="str">
            <v>2050803 培训支出</v>
          </cell>
        </row>
        <row r="400">
          <cell r="A400" t="str">
            <v>2050804 退役士兵能力提升</v>
          </cell>
        </row>
        <row r="401">
          <cell r="A401" t="str">
            <v>2050899 其他进修及培训</v>
          </cell>
        </row>
        <row r="402">
          <cell r="A402" t="str">
            <v>20509 教育费附加安排的支出</v>
          </cell>
        </row>
        <row r="403">
          <cell r="A403" t="str">
            <v>2050901 农村中小学校舍建设</v>
          </cell>
        </row>
        <row r="404">
          <cell r="A404" t="str">
            <v>2050902 农村中小学教学设施</v>
          </cell>
        </row>
        <row r="405">
          <cell r="A405" t="str">
            <v>2050903 城市中小学校舍建设</v>
          </cell>
        </row>
        <row r="406">
          <cell r="A406" t="str">
            <v>2050904 城市中小学教学设施</v>
          </cell>
        </row>
        <row r="407">
          <cell r="A407" t="str">
            <v>2050905 中等职业学校教学设施</v>
          </cell>
        </row>
        <row r="408">
          <cell r="A408" t="str">
            <v>2050999 其他教育费附加安排的支出</v>
          </cell>
        </row>
        <row r="409">
          <cell r="A409" t="str">
            <v>20599 其他教育支出</v>
          </cell>
        </row>
        <row r="410">
          <cell r="A410" t="str">
            <v>206 科学技术支出</v>
          </cell>
        </row>
        <row r="411">
          <cell r="A411" t="str">
            <v>20601 科学技术管理事务</v>
          </cell>
        </row>
        <row r="412">
          <cell r="A412" t="str">
            <v>2060101 行政运行</v>
          </cell>
        </row>
        <row r="413">
          <cell r="A413" t="str">
            <v>2060102 一般行政管理事务</v>
          </cell>
        </row>
        <row r="414">
          <cell r="A414" t="str">
            <v>2060103 机关服务</v>
          </cell>
        </row>
        <row r="415">
          <cell r="A415" t="str">
            <v>2060199 其他科学技术管理事务支出</v>
          </cell>
        </row>
        <row r="416">
          <cell r="A416" t="str">
            <v>20602 基础研究</v>
          </cell>
        </row>
        <row r="417">
          <cell r="A417" t="str">
            <v>2060201 机构运行</v>
          </cell>
        </row>
        <row r="418">
          <cell r="A418" t="str">
            <v>2060202 重点基础研究规划</v>
          </cell>
        </row>
        <row r="419">
          <cell r="A419" t="str">
            <v>2060203 自然科学基金</v>
          </cell>
        </row>
        <row r="420">
          <cell r="A420" t="str">
            <v>2060204 重点实验室及相关设施</v>
          </cell>
        </row>
        <row r="421">
          <cell r="A421" t="str">
            <v>2060205 重大科学工程</v>
          </cell>
        </row>
        <row r="422">
          <cell r="A422" t="str">
            <v>2060206 专项基础科研</v>
          </cell>
        </row>
        <row r="423">
          <cell r="A423" t="str">
            <v>2060207 专项技术基础</v>
          </cell>
        </row>
        <row r="424">
          <cell r="A424" t="str">
            <v>2060299 其他基础研究支出</v>
          </cell>
        </row>
        <row r="425">
          <cell r="A425" t="str">
            <v>20603 应用研究</v>
          </cell>
        </row>
        <row r="426">
          <cell r="A426" t="str">
            <v>2060301 机构运行</v>
          </cell>
        </row>
        <row r="427">
          <cell r="A427" t="str">
            <v>2060302 社会公益研究</v>
          </cell>
        </row>
        <row r="428">
          <cell r="A428" t="str">
            <v>2060303 高技术研究</v>
          </cell>
        </row>
        <row r="429">
          <cell r="A429" t="str">
            <v>2060304 专项科研试制</v>
          </cell>
        </row>
        <row r="430">
          <cell r="A430" t="str">
            <v>2060399 其他应用研究支出</v>
          </cell>
        </row>
        <row r="431">
          <cell r="A431" t="str">
            <v>20604 技术研究与开发</v>
          </cell>
        </row>
        <row r="432">
          <cell r="A432" t="str">
            <v>2060401 机构运行</v>
          </cell>
        </row>
        <row r="433">
          <cell r="A433" t="str">
            <v>2060402 应用技术研究与开发</v>
          </cell>
        </row>
        <row r="434">
          <cell r="A434" t="str">
            <v>2060403 产业技术研究与开发</v>
          </cell>
        </row>
        <row r="435">
          <cell r="A435" t="str">
            <v>2060404 科技成果转化与扩散</v>
          </cell>
        </row>
        <row r="436">
          <cell r="A436" t="str">
            <v>2060499 其他技术研究与开发支出</v>
          </cell>
        </row>
        <row r="437">
          <cell r="A437" t="str">
            <v>20605 科技条件与服务</v>
          </cell>
        </row>
        <row r="438">
          <cell r="A438" t="str">
            <v>2060501 机构运行</v>
          </cell>
        </row>
        <row r="439">
          <cell r="A439" t="str">
            <v>2060502 技术创新服务体系</v>
          </cell>
        </row>
        <row r="440">
          <cell r="A440" t="str">
            <v>2060503 科技条件专项</v>
          </cell>
        </row>
        <row r="441">
          <cell r="A441" t="str">
            <v>2060599 其他科技条件与服务支出</v>
          </cell>
        </row>
        <row r="442">
          <cell r="A442" t="str">
            <v>20606 社会科学</v>
          </cell>
        </row>
        <row r="443">
          <cell r="A443" t="str">
            <v>2060601 社会科学研究机构</v>
          </cell>
        </row>
        <row r="444">
          <cell r="A444" t="str">
            <v>2060602 社会科学研究</v>
          </cell>
        </row>
        <row r="445">
          <cell r="A445" t="str">
            <v>2060603 社科基金支出</v>
          </cell>
        </row>
        <row r="446">
          <cell r="A446" t="str">
            <v>2060699 其他社会科学支出</v>
          </cell>
        </row>
        <row r="447">
          <cell r="A447" t="str">
            <v>20607 科学技术普及</v>
          </cell>
        </row>
        <row r="448">
          <cell r="A448" t="str">
            <v>2060701 机构运行</v>
          </cell>
        </row>
        <row r="449">
          <cell r="A449" t="str">
            <v>2060702 科普活动</v>
          </cell>
        </row>
        <row r="450">
          <cell r="A450" t="str">
            <v>2060703 青少年科技活动</v>
          </cell>
        </row>
        <row r="451">
          <cell r="A451" t="str">
            <v>2060704 学术交流活动</v>
          </cell>
        </row>
        <row r="452">
          <cell r="A452" t="str">
            <v>2060705 科技馆站</v>
          </cell>
        </row>
        <row r="453">
          <cell r="A453" t="str">
            <v>2060799 其他科学技术普及支出</v>
          </cell>
        </row>
        <row r="454">
          <cell r="A454" t="str">
            <v>20608 科技交流与合作</v>
          </cell>
        </row>
        <row r="455">
          <cell r="A455" t="str">
            <v>2060801 国际交流与合作</v>
          </cell>
        </row>
        <row r="456">
          <cell r="A456" t="str">
            <v>2060802 重大科技合作项目</v>
          </cell>
        </row>
        <row r="457">
          <cell r="A457" t="str">
            <v>2060899 其他科技交流与合作支出</v>
          </cell>
        </row>
        <row r="458">
          <cell r="A458" t="str">
            <v>20609 科技重大项目</v>
          </cell>
        </row>
        <row r="459">
          <cell r="A459" t="str">
            <v>2060901 科技重大专项</v>
          </cell>
        </row>
        <row r="460">
          <cell r="A460" t="str">
            <v>2060902 重点研发计划</v>
          </cell>
        </row>
        <row r="461">
          <cell r="A461" t="str">
            <v>20699 其他科学技术支出</v>
          </cell>
        </row>
        <row r="462">
          <cell r="A462" t="str">
            <v>2069901 科技奖励</v>
          </cell>
        </row>
        <row r="463">
          <cell r="A463" t="str">
            <v>2069902 核应急</v>
          </cell>
        </row>
        <row r="464">
          <cell r="A464" t="str">
            <v>2069903 转制科研机构</v>
          </cell>
        </row>
        <row r="465">
          <cell r="A465" t="str">
            <v>2069999 其他科学技术支出</v>
          </cell>
        </row>
        <row r="466">
          <cell r="A466" t="str">
            <v>207 文化旅游体育与传媒支出</v>
          </cell>
        </row>
        <row r="467">
          <cell r="A467" t="str">
            <v>20701 文化和旅游</v>
          </cell>
        </row>
        <row r="468">
          <cell r="A468" t="str">
            <v>2070101 行政运行</v>
          </cell>
        </row>
        <row r="469">
          <cell r="A469" t="str">
            <v>2070102 一般行政管理事务</v>
          </cell>
        </row>
        <row r="470">
          <cell r="A470" t="str">
            <v>2070103 机关服务</v>
          </cell>
        </row>
        <row r="471">
          <cell r="A471" t="str">
            <v>2070104 图书馆</v>
          </cell>
        </row>
        <row r="472">
          <cell r="A472" t="str">
            <v>2070105 文化展示及纪念机构</v>
          </cell>
        </row>
        <row r="473">
          <cell r="A473" t="str">
            <v>2070106 艺术表演场所</v>
          </cell>
        </row>
        <row r="474">
          <cell r="A474" t="str">
            <v>2070107 艺术表演团体</v>
          </cell>
        </row>
        <row r="475">
          <cell r="A475" t="str">
            <v>2070108 文化活动</v>
          </cell>
        </row>
        <row r="476">
          <cell r="A476" t="str">
            <v>2070109 群众文化</v>
          </cell>
        </row>
        <row r="477">
          <cell r="A477" t="str">
            <v>2070110 文化和旅游交流与合作</v>
          </cell>
        </row>
        <row r="478">
          <cell r="A478" t="str">
            <v>2070111 文化创作与保护</v>
          </cell>
        </row>
        <row r="479">
          <cell r="A479" t="str">
            <v>2070112 文化和旅游市场管理</v>
          </cell>
        </row>
        <row r="480">
          <cell r="A480" t="str">
            <v>2070113 旅游宣传</v>
          </cell>
        </row>
        <row r="481">
          <cell r="A481" t="str">
            <v>2070114 旅游行业业务管理</v>
          </cell>
        </row>
        <row r="482">
          <cell r="A482" t="str">
            <v>2070199 其他文化和旅游支出</v>
          </cell>
        </row>
        <row r="483">
          <cell r="A483" t="str">
            <v>20702 文物</v>
          </cell>
        </row>
        <row r="484">
          <cell r="A484" t="str">
            <v>2070201 行政运行</v>
          </cell>
        </row>
        <row r="485">
          <cell r="A485" t="str">
            <v>2070202 一般行政管理事务</v>
          </cell>
        </row>
        <row r="486">
          <cell r="A486" t="str">
            <v>2070203 机关服务</v>
          </cell>
        </row>
        <row r="487">
          <cell r="A487" t="str">
            <v>2070204 文物保护</v>
          </cell>
        </row>
        <row r="488">
          <cell r="A488" t="str">
            <v>2070205 博物馆</v>
          </cell>
        </row>
        <row r="489">
          <cell r="A489" t="str">
            <v>2070206 历史名城与古迹</v>
          </cell>
        </row>
        <row r="490">
          <cell r="A490" t="str">
            <v>2070299 其他文物支出</v>
          </cell>
        </row>
        <row r="491">
          <cell r="A491" t="str">
            <v>20703 体育</v>
          </cell>
        </row>
        <row r="492">
          <cell r="A492" t="str">
            <v>2070301 行政运行</v>
          </cell>
        </row>
        <row r="493">
          <cell r="A493" t="str">
            <v>2070302 一般行政管理事务</v>
          </cell>
        </row>
        <row r="494">
          <cell r="A494" t="str">
            <v>2070303 机关服务</v>
          </cell>
        </row>
        <row r="495">
          <cell r="A495" t="str">
            <v>2070304 运动项目管理</v>
          </cell>
        </row>
        <row r="496">
          <cell r="A496" t="str">
            <v>2070305 体育竞赛</v>
          </cell>
        </row>
        <row r="497">
          <cell r="A497" t="str">
            <v>2070306 体育训练</v>
          </cell>
        </row>
        <row r="498">
          <cell r="A498" t="str">
            <v>2070307 体育场馆</v>
          </cell>
        </row>
        <row r="499">
          <cell r="A499" t="str">
            <v>2070308 群众体育</v>
          </cell>
        </row>
        <row r="500">
          <cell r="A500" t="str">
            <v>2070309 体育交流与合作</v>
          </cell>
        </row>
        <row r="501">
          <cell r="A501" t="str">
            <v>2070399 其他体育支出</v>
          </cell>
        </row>
        <row r="502">
          <cell r="A502" t="str">
            <v>20706 新闻出版电影</v>
          </cell>
        </row>
        <row r="503">
          <cell r="A503" t="str">
            <v>2070601 行政运行</v>
          </cell>
        </row>
        <row r="504">
          <cell r="A504" t="str">
            <v>2070602 一般行政管理实务</v>
          </cell>
        </row>
        <row r="505">
          <cell r="A505" t="str">
            <v>2070603 机关服务</v>
          </cell>
        </row>
        <row r="506">
          <cell r="A506" t="str">
            <v>2070604 新闻通讯</v>
          </cell>
        </row>
        <row r="507">
          <cell r="A507" t="str">
            <v>2070605 出版发行</v>
          </cell>
        </row>
        <row r="508">
          <cell r="A508" t="str">
            <v>2070606 版权管理</v>
          </cell>
        </row>
        <row r="509">
          <cell r="A509" t="str">
            <v>2070607 电影</v>
          </cell>
        </row>
        <row r="510">
          <cell r="A510" t="str">
            <v>2070699 其他新闻出版电影支出</v>
          </cell>
        </row>
        <row r="511">
          <cell r="A511" t="str">
            <v>20708 广播电视</v>
          </cell>
        </row>
        <row r="512">
          <cell r="A512" t="str">
            <v>2070801 行政运行</v>
          </cell>
        </row>
        <row r="513">
          <cell r="A513" t="str">
            <v>2070802 一般行政管理事务</v>
          </cell>
        </row>
        <row r="514">
          <cell r="A514" t="str">
            <v>2070803 机关服务</v>
          </cell>
        </row>
        <row r="515">
          <cell r="A515" t="str">
            <v>2070804 广播</v>
          </cell>
        </row>
        <row r="516">
          <cell r="A516" t="str">
            <v>2070805 电视</v>
          </cell>
        </row>
        <row r="517">
          <cell r="A517" t="str">
            <v>2070899 其他广播电视支出</v>
          </cell>
        </row>
        <row r="518">
          <cell r="A518" t="str">
            <v>20799 其他文化体育与传媒支出</v>
          </cell>
        </row>
        <row r="519">
          <cell r="A519" t="str">
            <v>2079902 宣传文化发展专项支出</v>
          </cell>
        </row>
        <row r="520">
          <cell r="A520" t="str">
            <v>2079903 文化产业发展专项支出</v>
          </cell>
        </row>
        <row r="521">
          <cell r="A521" t="str">
            <v>2079999 其他文化体育与传媒支出</v>
          </cell>
        </row>
        <row r="522">
          <cell r="A522" t="str">
            <v>208 社会保障和就业支出</v>
          </cell>
        </row>
        <row r="523">
          <cell r="A523" t="str">
            <v>20801 人力资源和社会保障管理事务</v>
          </cell>
        </row>
        <row r="524">
          <cell r="A524" t="str">
            <v>2080101 行政运行</v>
          </cell>
        </row>
        <row r="525">
          <cell r="A525" t="str">
            <v>2080102 一般行政管理事务</v>
          </cell>
        </row>
        <row r="526">
          <cell r="A526" t="str">
            <v>2080103 机关服务</v>
          </cell>
        </row>
        <row r="527">
          <cell r="A527" t="str">
            <v>2080104 综合业务管理</v>
          </cell>
        </row>
        <row r="528">
          <cell r="A528" t="str">
            <v>2080105 劳动保障监察</v>
          </cell>
        </row>
        <row r="529">
          <cell r="A529" t="str">
            <v>2080106 就业管理事务</v>
          </cell>
        </row>
        <row r="530">
          <cell r="A530" t="str">
            <v>2080107 社会保险业务管理事务</v>
          </cell>
        </row>
        <row r="531">
          <cell r="A531" t="str">
            <v>2080108 信息化建设</v>
          </cell>
        </row>
        <row r="532">
          <cell r="A532" t="str">
            <v>2080109 社会保险经办机构</v>
          </cell>
        </row>
        <row r="533">
          <cell r="A533" t="str">
            <v>2080110 劳动关系和维权</v>
          </cell>
        </row>
        <row r="534">
          <cell r="A534" t="str">
            <v>2080111 公共就业服务和职业技能鉴定机构</v>
          </cell>
        </row>
        <row r="535">
          <cell r="A535" t="str">
            <v>2080112 劳动人事争议调解仲裁</v>
          </cell>
        </row>
        <row r="536">
          <cell r="A536" t="str">
            <v>2080199 其他人力资源和社会保障管理事务支出</v>
          </cell>
        </row>
        <row r="537">
          <cell r="A537" t="str">
            <v>20802 民政管理事务</v>
          </cell>
        </row>
        <row r="538">
          <cell r="A538" t="str">
            <v>2080201 行政运行</v>
          </cell>
        </row>
        <row r="539">
          <cell r="A539" t="str">
            <v>2080202 一般行政管理事务</v>
          </cell>
        </row>
        <row r="540">
          <cell r="A540" t="str">
            <v>2080203 机关服务</v>
          </cell>
        </row>
        <row r="541">
          <cell r="A541" t="str">
            <v>2080206 民间组织管理</v>
          </cell>
        </row>
        <row r="542">
          <cell r="A542" t="str">
            <v>2080207 行政区划和地名管理</v>
          </cell>
        </row>
        <row r="543">
          <cell r="A543" t="str">
            <v>2080208 基层政权和社区建设</v>
          </cell>
        </row>
        <row r="544">
          <cell r="A544" t="str">
            <v>2080299 其他民政管理事务支出</v>
          </cell>
        </row>
        <row r="545">
          <cell r="A545" t="str">
            <v>20804 补充全国社会保障基金</v>
          </cell>
        </row>
        <row r="546">
          <cell r="A546" t="str">
            <v>2080402 用一般公共预算补充基金</v>
          </cell>
        </row>
        <row r="547">
          <cell r="A547" t="str">
            <v>20805 行政事业单位离退休</v>
          </cell>
        </row>
        <row r="548">
          <cell r="A548" t="str">
            <v>2080501 归口管理的行政单位离退休</v>
          </cell>
        </row>
        <row r="549">
          <cell r="A549" t="str">
            <v>2080502 事业单位离退休</v>
          </cell>
        </row>
        <row r="550">
          <cell r="A550" t="str">
            <v>2080503 离退休人员管理机构</v>
          </cell>
        </row>
        <row r="551">
          <cell r="A551" t="str">
            <v>2080504 未归口管理的行政单位离退休</v>
          </cell>
        </row>
        <row r="552">
          <cell r="A552" t="str">
            <v>2080505 机关事业单位基本养老保险缴费支出</v>
          </cell>
        </row>
        <row r="553">
          <cell r="A553" t="str">
            <v>2080506 机关事业单位职业年金缴费支出</v>
          </cell>
        </row>
        <row r="554">
          <cell r="A554" t="str">
            <v>2080507 对机关事业单位基本养老保险基金的补助</v>
          </cell>
        </row>
        <row r="555">
          <cell r="A555" t="str">
            <v>2080599 其他行政事业单位离退休支出</v>
          </cell>
        </row>
        <row r="556">
          <cell r="A556" t="str">
            <v>20806 企业改革补助</v>
          </cell>
        </row>
        <row r="557">
          <cell r="A557" t="str">
            <v>2080601 企业关闭破产补助</v>
          </cell>
        </row>
        <row r="558">
          <cell r="A558" t="str">
            <v>2080602 厂办大集体改革补助</v>
          </cell>
        </row>
        <row r="559">
          <cell r="A559" t="str">
            <v>2080699 其他企业改革发展补助</v>
          </cell>
        </row>
        <row r="560">
          <cell r="A560" t="str">
            <v>20807 就业补助</v>
          </cell>
        </row>
        <row r="561">
          <cell r="A561" t="str">
            <v>2080701 就业创业服务补贴</v>
          </cell>
        </row>
        <row r="562">
          <cell r="A562" t="str">
            <v>2080702 职业培训补贴</v>
          </cell>
        </row>
        <row r="563">
          <cell r="A563" t="str">
            <v>2080704 社会保险补贴</v>
          </cell>
        </row>
        <row r="564">
          <cell r="A564" t="str">
            <v>2080705 公益性岗位补贴</v>
          </cell>
        </row>
        <row r="565">
          <cell r="A565" t="str">
            <v>2080709 职业技能鉴定补贴</v>
          </cell>
        </row>
        <row r="566">
          <cell r="A566" t="str">
            <v>2080711 就业见习补贴</v>
          </cell>
        </row>
        <row r="567">
          <cell r="A567" t="str">
            <v>2080712 高技能人才培养补助</v>
          </cell>
        </row>
        <row r="568">
          <cell r="A568" t="str">
            <v>2080713 求职创业补贴</v>
          </cell>
        </row>
        <row r="569">
          <cell r="A569" t="str">
            <v>2080799 其他就业补助支出</v>
          </cell>
        </row>
        <row r="570">
          <cell r="A570" t="str">
            <v>20808 抚恤</v>
          </cell>
        </row>
        <row r="571">
          <cell r="A571" t="str">
            <v>2080801 死亡抚恤</v>
          </cell>
        </row>
        <row r="572">
          <cell r="A572" t="str">
            <v>2080802 伤残抚恤</v>
          </cell>
        </row>
        <row r="573">
          <cell r="A573" t="str">
            <v>2080803 在乡复员、退伍军人生活补助</v>
          </cell>
        </row>
        <row r="574">
          <cell r="A574" t="str">
            <v>2080804 优抚事业单位支出</v>
          </cell>
        </row>
        <row r="575">
          <cell r="A575" t="str">
            <v>2080805 义务兵优待</v>
          </cell>
        </row>
        <row r="576">
          <cell r="A576" t="str">
            <v>2080806 农村籍退役士兵老年生活补助</v>
          </cell>
        </row>
        <row r="577">
          <cell r="A577" t="str">
            <v>2080899 其他优抚支出</v>
          </cell>
        </row>
        <row r="578">
          <cell r="A578" t="str">
            <v>20809 退役安置</v>
          </cell>
        </row>
        <row r="579">
          <cell r="A579" t="str">
            <v>2080901 退役士兵安置</v>
          </cell>
        </row>
        <row r="580">
          <cell r="A580" t="str">
            <v>2080902 军队移交政府的离退休人员安置</v>
          </cell>
        </row>
        <row r="581">
          <cell r="A581" t="str">
            <v>2080903 军队移交政府离退休干部管理机构</v>
          </cell>
        </row>
        <row r="582">
          <cell r="A582" t="str">
            <v>2080904 退役士兵管理教育</v>
          </cell>
        </row>
        <row r="583">
          <cell r="A583" t="str">
            <v>2080905 军队转业干部安置</v>
          </cell>
        </row>
        <row r="584">
          <cell r="A584" t="str">
            <v>2080999 其他退役安置支出</v>
          </cell>
        </row>
        <row r="585">
          <cell r="A585" t="str">
            <v>20810 社会福利</v>
          </cell>
        </row>
        <row r="586">
          <cell r="A586" t="str">
            <v>2081001 儿童福利</v>
          </cell>
        </row>
        <row r="587">
          <cell r="A587" t="str">
            <v>2081002 老年福利</v>
          </cell>
        </row>
        <row r="588">
          <cell r="A588" t="str">
            <v>2081003 假肢矫形</v>
          </cell>
        </row>
        <row r="589">
          <cell r="A589" t="str">
            <v>2081004 殡葬</v>
          </cell>
        </row>
        <row r="590">
          <cell r="A590" t="str">
            <v>2081005 社会福利事业单位</v>
          </cell>
        </row>
        <row r="591">
          <cell r="A591" t="str">
            <v>2081099 其他社会福利支出</v>
          </cell>
        </row>
        <row r="592">
          <cell r="A592" t="str">
            <v>20811 残疾人事业</v>
          </cell>
        </row>
        <row r="593">
          <cell r="A593" t="str">
            <v>2081101 行政运行</v>
          </cell>
        </row>
        <row r="594">
          <cell r="A594" t="str">
            <v>2081102 一般行政管理事务</v>
          </cell>
        </row>
        <row r="595">
          <cell r="A595" t="str">
            <v>2081103 机关服务</v>
          </cell>
        </row>
        <row r="596">
          <cell r="A596" t="str">
            <v>2081104 残疾人康复</v>
          </cell>
        </row>
        <row r="597">
          <cell r="A597" t="str">
            <v>2081105 残疾人就业和扶贫</v>
          </cell>
        </row>
        <row r="598">
          <cell r="A598" t="str">
            <v>2081106 残疾人体育</v>
          </cell>
        </row>
        <row r="599">
          <cell r="A599" t="str">
            <v>2081107 残疾人生活和护理补贴</v>
          </cell>
        </row>
        <row r="600">
          <cell r="A600" t="str">
            <v>2081199 其他残疾人事业支出</v>
          </cell>
        </row>
        <row r="601">
          <cell r="A601" t="str">
            <v>20816 红十字事业</v>
          </cell>
        </row>
        <row r="602">
          <cell r="A602" t="str">
            <v>2081601 行政运行</v>
          </cell>
        </row>
        <row r="603">
          <cell r="A603" t="str">
            <v>2081602 一般行政管理事务</v>
          </cell>
        </row>
        <row r="604">
          <cell r="A604" t="str">
            <v>2081603 机关服务</v>
          </cell>
        </row>
        <row r="605">
          <cell r="A605" t="str">
            <v>2081699 其他红十字事业支出</v>
          </cell>
        </row>
        <row r="606">
          <cell r="A606" t="str">
            <v>20819 最低生活保障</v>
          </cell>
        </row>
        <row r="607">
          <cell r="A607" t="str">
            <v>2081901 城市最低生活保障金支出</v>
          </cell>
        </row>
        <row r="608">
          <cell r="A608" t="str">
            <v>2081902 农村最低生活保障金支出</v>
          </cell>
        </row>
        <row r="609">
          <cell r="A609" t="str">
            <v>20820 临时救助</v>
          </cell>
        </row>
        <row r="610">
          <cell r="A610" t="str">
            <v>2082001 临时救助支出</v>
          </cell>
        </row>
        <row r="611">
          <cell r="A611" t="str">
            <v>2082002 流浪乞讨人员救助支出</v>
          </cell>
        </row>
        <row r="612">
          <cell r="A612" t="str">
            <v>20821 特困人员救助供养</v>
          </cell>
        </row>
        <row r="613">
          <cell r="A613" t="str">
            <v>2082101 城市特困人员救助供养支出</v>
          </cell>
        </row>
        <row r="614">
          <cell r="A614" t="str">
            <v>2082102 农村特困人员救助供养支出</v>
          </cell>
        </row>
        <row r="615">
          <cell r="A615" t="str">
            <v>20824 补充道路交通事故社会救助基金</v>
          </cell>
        </row>
        <row r="616">
          <cell r="A616" t="str">
            <v>2082401 交强险增值税补助基金支出</v>
          </cell>
        </row>
        <row r="617">
          <cell r="A617" t="str">
            <v>2082402 交强险罚款收入补助基金支出</v>
          </cell>
        </row>
        <row r="618">
          <cell r="A618" t="str">
            <v>20825 其他生活救助</v>
          </cell>
        </row>
        <row r="619">
          <cell r="A619" t="str">
            <v>2082501 其他城市生活救助</v>
          </cell>
        </row>
        <row r="620">
          <cell r="A620" t="str">
            <v>2082502 其他农村生活救助</v>
          </cell>
        </row>
        <row r="621">
          <cell r="A621" t="str">
            <v>20826 财政对基本养老保险基金的补助</v>
          </cell>
        </row>
        <row r="622">
          <cell r="A622" t="str">
            <v>2082601 财政对企业职工基本养老保险基金的补助</v>
          </cell>
        </row>
        <row r="623">
          <cell r="A623" t="str">
            <v>2082602 财政对城乡居民基本养老保险基金的补助</v>
          </cell>
        </row>
        <row r="624">
          <cell r="A624" t="str">
            <v>2082699 财政对其他基本养老保险基金的补助</v>
          </cell>
        </row>
        <row r="625">
          <cell r="A625" t="str">
            <v>20827 财政对其他社会保险基金的补助</v>
          </cell>
        </row>
        <row r="626">
          <cell r="A626" t="str">
            <v>2082701 财政对失业保险基金的补助</v>
          </cell>
        </row>
        <row r="627">
          <cell r="A627" t="str">
            <v>2082702 财政对工伤保险基金的补助</v>
          </cell>
        </row>
        <row r="628">
          <cell r="A628" t="str">
            <v>2082703 财政对生育保险基金的补助</v>
          </cell>
        </row>
        <row r="629">
          <cell r="A629" t="str">
            <v>2082799 其他财政对社会保险基金的补助</v>
          </cell>
        </row>
        <row r="630">
          <cell r="A630" t="str">
            <v>20828 退役军人管理事务</v>
          </cell>
        </row>
        <row r="631">
          <cell r="A631" t="str">
            <v>2082801 行政运行</v>
          </cell>
        </row>
        <row r="632">
          <cell r="A632" t="str">
            <v>2082802 一般行政管理事务</v>
          </cell>
        </row>
        <row r="633">
          <cell r="A633" t="str">
            <v>2082803 机关服务</v>
          </cell>
        </row>
        <row r="634">
          <cell r="A634" t="str">
            <v>2082804 拥军优属</v>
          </cell>
        </row>
        <row r="635">
          <cell r="A635" t="str">
            <v>2082805 部队供应</v>
          </cell>
        </row>
        <row r="636">
          <cell r="A636" t="str">
            <v>2082850 事业运行</v>
          </cell>
        </row>
        <row r="637">
          <cell r="A637" t="str">
            <v>2082899 其他退役军人事务管理支出</v>
          </cell>
        </row>
        <row r="638">
          <cell r="A638" t="str">
            <v>20899 其他社会保障和就业支出</v>
          </cell>
        </row>
        <row r="639">
          <cell r="A639" t="str">
            <v>210 卫生健康支出</v>
          </cell>
        </row>
        <row r="640">
          <cell r="A640" t="str">
            <v>21001 卫生健康管理事务</v>
          </cell>
        </row>
        <row r="641">
          <cell r="A641" t="str">
            <v>2100101 行政运行</v>
          </cell>
        </row>
        <row r="642">
          <cell r="A642" t="str">
            <v>2100102 一般行政管理事务</v>
          </cell>
        </row>
        <row r="643">
          <cell r="A643" t="str">
            <v>2100103 机关服务</v>
          </cell>
        </row>
        <row r="644">
          <cell r="A644" t="str">
            <v>2100199 其他卫生健康管理事务支出</v>
          </cell>
        </row>
        <row r="645">
          <cell r="A645" t="str">
            <v>21002 公立医院</v>
          </cell>
        </row>
        <row r="646">
          <cell r="A646" t="str">
            <v>2100201 综合医院</v>
          </cell>
        </row>
        <row r="647">
          <cell r="A647" t="str">
            <v>2100202 中医（民族）医院</v>
          </cell>
        </row>
        <row r="648">
          <cell r="A648" t="str">
            <v>2100203 传染病医院</v>
          </cell>
        </row>
        <row r="649">
          <cell r="A649" t="str">
            <v>2100204 职业病防治医院</v>
          </cell>
        </row>
        <row r="650">
          <cell r="A650" t="str">
            <v>2100205 精神病医院</v>
          </cell>
        </row>
        <row r="651">
          <cell r="A651" t="str">
            <v>2100206 妇产医院</v>
          </cell>
        </row>
        <row r="652">
          <cell r="A652" t="str">
            <v>2100207 儿童医院</v>
          </cell>
        </row>
        <row r="653">
          <cell r="A653" t="str">
            <v>2100208 其他专科医院</v>
          </cell>
        </row>
        <row r="654">
          <cell r="A654" t="str">
            <v>2100209 福利医院</v>
          </cell>
        </row>
        <row r="655">
          <cell r="A655" t="str">
            <v>2100210 行业医院</v>
          </cell>
        </row>
        <row r="656">
          <cell r="A656" t="str">
            <v>2100211 处理医疗欠费</v>
          </cell>
        </row>
        <row r="657">
          <cell r="A657" t="str">
            <v>2100299 其他公立医院支出</v>
          </cell>
        </row>
        <row r="658">
          <cell r="A658" t="str">
            <v>21003 基层医疗卫生机构</v>
          </cell>
        </row>
        <row r="659">
          <cell r="A659" t="str">
            <v>2100301 城市社区卫生机构</v>
          </cell>
        </row>
        <row r="660">
          <cell r="A660" t="str">
            <v>2100302 乡镇卫生院</v>
          </cell>
        </row>
        <row r="661">
          <cell r="A661" t="str">
            <v>2100399 其他基层医疗卫生机构支出</v>
          </cell>
        </row>
        <row r="662">
          <cell r="A662" t="str">
            <v>21004 公共卫生</v>
          </cell>
        </row>
        <row r="663">
          <cell r="A663" t="str">
            <v>2100401 疾病预防控制机构</v>
          </cell>
        </row>
        <row r="664">
          <cell r="A664" t="str">
            <v>2100402 卫生监督机构</v>
          </cell>
        </row>
        <row r="665">
          <cell r="A665" t="str">
            <v>2100403 妇幼保健机构</v>
          </cell>
        </row>
        <row r="666">
          <cell r="A666" t="str">
            <v>2100404 精神卫生机构</v>
          </cell>
        </row>
        <row r="667">
          <cell r="A667" t="str">
            <v>2100405 应急救治机构</v>
          </cell>
        </row>
        <row r="668">
          <cell r="A668" t="str">
            <v>2100406 采供血机构</v>
          </cell>
        </row>
        <row r="669">
          <cell r="A669" t="str">
            <v>2100407 其他专业公共卫生机构</v>
          </cell>
        </row>
        <row r="670">
          <cell r="A670" t="str">
            <v>2100408 基本公共卫生服务</v>
          </cell>
        </row>
        <row r="671">
          <cell r="A671" t="str">
            <v>2100409 重大公共卫生专项</v>
          </cell>
        </row>
        <row r="672">
          <cell r="A672" t="str">
            <v>2100410 突发公共卫生事件应急处理</v>
          </cell>
        </row>
        <row r="673">
          <cell r="A673" t="str">
            <v>2100499 其他公共卫生支出</v>
          </cell>
        </row>
        <row r="674">
          <cell r="A674" t="str">
            <v>21006 中医药</v>
          </cell>
        </row>
        <row r="675">
          <cell r="A675" t="str">
            <v>2100601 中医（民族医）药专项</v>
          </cell>
        </row>
        <row r="676">
          <cell r="A676" t="str">
            <v>2100699 其他中医药支出</v>
          </cell>
        </row>
        <row r="677">
          <cell r="A677" t="str">
            <v>21007 计划生育事务</v>
          </cell>
        </row>
        <row r="678">
          <cell r="A678" t="str">
            <v>2100716 计划生育机构</v>
          </cell>
        </row>
        <row r="679">
          <cell r="A679" t="str">
            <v>2100717 计划生育服务</v>
          </cell>
        </row>
        <row r="680">
          <cell r="A680" t="str">
            <v>2100799 其他计划生育事务支出</v>
          </cell>
        </row>
        <row r="681">
          <cell r="A681" t="str">
            <v>21011 行政事业单位医疗</v>
          </cell>
        </row>
        <row r="682">
          <cell r="A682" t="str">
            <v>2101101 行政单位医疗</v>
          </cell>
        </row>
        <row r="683">
          <cell r="A683" t="str">
            <v>2101102 事业单位医疗</v>
          </cell>
        </row>
        <row r="684">
          <cell r="A684" t="str">
            <v>2101103 公务员医疗补助</v>
          </cell>
        </row>
        <row r="685">
          <cell r="A685" t="str">
            <v>2101199 其他行政事业单位医疗支出</v>
          </cell>
        </row>
        <row r="686">
          <cell r="A686" t="str">
            <v>21012 财政对基本医疗保险基金的补助</v>
          </cell>
        </row>
        <row r="687">
          <cell r="A687" t="str">
            <v>2101201 财政对职工基本医疗保险基金的补助</v>
          </cell>
        </row>
        <row r="688">
          <cell r="A688" t="str">
            <v>2101202 财政对城乡居民基本医疗保险基金的补助</v>
          </cell>
        </row>
        <row r="689">
          <cell r="A689" t="str">
            <v>2101299 财政对其他基本医疗保险基金的补助</v>
          </cell>
        </row>
        <row r="690">
          <cell r="A690" t="str">
            <v>21013 医疗救助</v>
          </cell>
        </row>
        <row r="691">
          <cell r="A691" t="str">
            <v>2101301 城乡医疗救助</v>
          </cell>
        </row>
        <row r="692">
          <cell r="A692" t="str">
            <v>2101302 疾病应急救助</v>
          </cell>
        </row>
        <row r="693">
          <cell r="A693" t="str">
            <v>2101399 其他医疗救助支出</v>
          </cell>
        </row>
        <row r="694">
          <cell r="A694" t="str">
            <v>21014 优抚对象医疗</v>
          </cell>
        </row>
        <row r="695">
          <cell r="A695" t="str">
            <v>2101401 优抚对象医疗补助</v>
          </cell>
        </row>
        <row r="696">
          <cell r="A696" t="str">
            <v>2101499 其他优抚对象医疗支出</v>
          </cell>
        </row>
        <row r="697">
          <cell r="A697" t="str">
            <v>21015 医疗保障管理事务</v>
          </cell>
        </row>
        <row r="698">
          <cell r="A698" t="str">
            <v>2101501 行政运行</v>
          </cell>
        </row>
        <row r="699">
          <cell r="A699" t="str">
            <v>2101502 一般行政管理事务</v>
          </cell>
        </row>
        <row r="700">
          <cell r="A700" t="str">
            <v>2101503 机关服务</v>
          </cell>
        </row>
        <row r="701">
          <cell r="A701" t="str">
            <v>2101504 信息化建设</v>
          </cell>
        </row>
        <row r="702">
          <cell r="A702" t="str">
            <v>2101505 医疗保障政策管理</v>
          </cell>
        </row>
        <row r="703">
          <cell r="A703" t="str">
            <v>2101506 医疗保障经办事务</v>
          </cell>
        </row>
        <row r="704">
          <cell r="A704" t="str">
            <v>2101550 事业运行</v>
          </cell>
        </row>
        <row r="705">
          <cell r="A705" t="str">
            <v>2101599 其他医疗保障管理事务支出</v>
          </cell>
        </row>
        <row r="706">
          <cell r="A706" t="str">
            <v>21016 老龄卫生健康事务</v>
          </cell>
        </row>
        <row r="707">
          <cell r="A707" t="str">
            <v>2101601 老龄卫生健康事务</v>
          </cell>
        </row>
        <row r="708">
          <cell r="A708" t="str">
            <v>21099 其他卫生健康支出</v>
          </cell>
        </row>
        <row r="709">
          <cell r="A709" t="str">
            <v>2109901 其他卫生健康支出</v>
          </cell>
        </row>
        <row r="710">
          <cell r="A710" t="str">
            <v>211 节能环保支出</v>
          </cell>
        </row>
        <row r="711">
          <cell r="A711" t="str">
            <v>21101 环境保护管理事务</v>
          </cell>
        </row>
        <row r="712">
          <cell r="A712" t="str">
            <v>2110101 行政运行</v>
          </cell>
        </row>
        <row r="713">
          <cell r="A713" t="str">
            <v>2110102 一般行政管理事务</v>
          </cell>
        </row>
        <row r="714">
          <cell r="A714" t="str">
            <v>2110103 机关服务</v>
          </cell>
        </row>
        <row r="715">
          <cell r="A715" t="str">
            <v>2110104 生态环境保护宣传</v>
          </cell>
        </row>
        <row r="716">
          <cell r="A716" t="str">
            <v>2110105 环境保护法规、规划及标准</v>
          </cell>
        </row>
        <row r="717">
          <cell r="A717" t="str">
            <v>2110106 生态环境国际合作及履约</v>
          </cell>
        </row>
        <row r="718">
          <cell r="A718" t="str">
            <v>2110107 生态环境保护行政许可</v>
          </cell>
        </row>
        <row r="719">
          <cell r="A719" t="str">
            <v>2110199 其他环境保护管理事务支出</v>
          </cell>
        </row>
        <row r="720">
          <cell r="A720" t="str">
            <v>21102 环境监测与监察</v>
          </cell>
        </row>
        <row r="721">
          <cell r="A721" t="str">
            <v>2110203 建设项目环评审查与监督</v>
          </cell>
        </row>
        <row r="722">
          <cell r="A722" t="str">
            <v>2110204 核与辐射安全监督</v>
          </cell>
        </row>
        <row r="723">
          <cell r="A723" t="str">
            <v>2110299 其他环境监测与监察支出</v>
          </cell>
        </row>
        <row r="724">
          <cell r="A724" t="str">
            <v>21103 污染防治</v>
          </cell>
        </row>
        <row r="725">
          <cell r="A725" t="str">
            <v>2110301 大气</v>
          </cell>
        </row>
        <row r="726">
          <cell r="A726" t="str">
            <v>2110302 水体</v>
          </cell>
        </row>
        <row r="727">
          <cell r="A727" t="str">
            <v>2110303 噪声</v>
          </cell>
        </row>
        <row r="728">
          <cell r="A728" t="str">
            <v>2110304 固体废弃物与化学品</v>
          </cell>
        </row>
        <row r="729">
          <cell r="A729" t="str">
            <v>2110305 放射源和放射性废物监管</v>
          </cell>
        </row>
        <row r="730">
          <cell r="A730" t="str">
            <v>2110306 辐射</v>
          </cell>
        </row>
        <row r="731">
          <cell r="A731" t="str">
            <v>2110399 其他污染防治支出</v>
          </cell>
        </row>
        <row r="732">
          <cell r="A732" t="str">
            <v>21104 自然生态保护</v>
          </cell>
        </row>
        <row r="733">
          <cell r="A733" t="str">
            <v>2110401 生态保护</v>
          </cell>
        </row>
        <row r="734">
          <cell r="A734" t="str">
            <v>2110402 农村环境保护</v>
          </cell>
        </row>
        <row r="735">
          <cell r="A735" t="str">
            <v>2110403 自然保护区</v>
          </cell>
        </row>
        <row r="736">
          <cell r="A736" t="str">
            <v>2110404 生物及物种资源保护</v>
          </cell>
        </row>
        <row r="737">
          <cell r="A737" t="str">
            <v>2110499 其他自然生态保护支出</v>
          </cell>
        </row>
        <row r="738">
          <cell r="A738" t="str">
            <v>21105 天然林保护</v>
          </cell>
        </row>
        <row r="739">
          <cell r="A739" t="str">
            <v>2110501 森林管护</v>
          </cell>
        </row>
        <row r="740">
          <cell r="A740" t="str">
            <v>2110502 社会保险补助</v>
          </cell>
        </row>
        <row r="741">
          <cell r="A741" t="str">
            <v>2110503 政策性社会性支出补助</v>
          </cell>
        </row>
        <row r="742">
          <cell r="A742" t="str">
            <v>2110506 天然林保护工程建设</v>
          </cell>
        </row>
        <row r="743">
          <cell r="A743" t="str">
            <v>2110507 停伐补助</v>
          </cell>
        </row>
        <row r="744">
          <cell r="A744" t="str">
            <v>2110599 其他天然林保护支出</v>
          </cell>
        </row>
        <row r="745">
          <cell r="A745" t="str">
            <v>21106 退耕还林</v>
          </cell>
        </row>
        <row r="746">
          <cell r="A746" t="str">
            <v>2110602 退耕现金</v>
          </cell>
        </row>
        <row r="747">
          <cell r="A747" t="str">
            <v>2110603 退耕还林粮食折现补贴</v>
          </cell>
        </row>
        <row r="748">
          <cell r="A748" t="str">
            <v>2110604 退耕还林粮食费用补贴</v>
          </cell>
        </row>
        <row r="749">
          <cell r="A749" t="str">
            <v>2110605 退耕还林工程建设</v>
          </cell>
        </row>
        <row r="750">
          <cell r="A750" t="str">
            <v>2110699 其他退耕还林支出</v>
          </cell>
        </row>
        <row r="751">
          <cell r="A751" t="str">
            <v>21107 风沙荒漠治理</v>
          </cell>
        </row>
        <row r="752">
          <cell r="A752" t="str">
            <v>2110704 京津风沙源治理工程建设</v>
          </cell>
        </row>
        <row r="753">
          <cell r="A753" t="str">
            <v>2110799 其他风沙荒漠治理支出</v>
          </cell>
        </row>
        <row r="754">
          <cell r="A754" t="str">
            <v>21108 退牧还草</v>
          </cell>
        </row>
        <row r="755">
          <cell r="A755" t="str">
            <v>2110804 退牧还草工程建设</v>
          </cell>
        </row>
        <row r="756">
          <cell r="A756" t="str">
            <v>2110899 其他退牧还草支出</v>
          </cell>
        </row>
        <row r="757">
          <cell r="A757" t="str">
            <v>21109 已垦草原退耕还草</v>
          </cell>
        </row>
        <row r="758">
          <cell r="A758" t="str">
            <v>21110 能源节约利用</v>
          </cell>
        </row>
        <row r="759">
          <cell r="A759" t="str">
            <v>21111 污染减排</v>
          </cell>
        </row>
        <row r="760">
          <cell r="A760" t="str">
            <v>2111101 生态环境监测与信息</v>
          </cell>
        </row>
        <row r="761">
          <cell r="A761" t="str">
            <v>2111102 生态环境执法监察</v>
          </cell>
        </row>
        <row r="762">
          <cell r="A762" t="str">
            <v>2111103 减排专项支出</v>
          </cell>
        </row>
        <row r="763">
          <cell r="A763" t="str">
            <v>2111104 清洁生产专项支出</v>
          </cell>
        </row>
        <row r="764">
          <cell r="A764" t="str">
            <v>2111199 其他污染减排支出</v>
          </cell>
        </row>
        <row r="765">
          <cell r="A765" t="str">
            <v>21112 可再生能源</v>
          </cell>
        </row>
        <row r="766">
          <cell r="A766" t="str">
            <v>21113 循环经济</v>
          </cell>
        </row>
        <row r="767">
          <cell r="A767" t="str">
            <v>21114 能源管理事务</v>
          </cell>
        </row>
        <row r="768">
          <cell r="A768" t="str">
            <v>2111401 行政运行</v>
          </cell>
        </row>
        <row r="769">
          <cell r="A769" t="str">
            <v>2111402 一般行政管理事务</v>
          </cell>
        </row>
        <row r="770">
          <cell r="A770" t="str">
            <v>2111403 机关服务</v>
          </cell>
        </row>
        <row r="771">
          <cell r="A771" t="str">
            <v>2111404 能源预测预警</v>
          </cell>
        </row>
        <row r="772">
          <cell r="A772" t="str">
            <v>2111405 能源战略规划与实施</v>
          </cell>
        </row>
        <row r="773">
          <cell r="A773" t="str">
            <v>2111406 能源科技装备</v>
          </cell>
        </row>
        <row r="774">
          <cell r="A774" t="str">
            <v>2111407 能源行业管理</v>
          </cell>
        </row>
        <row r="775">
          <cell r="A775" t="str">
            <v>2111408 能源管理</v>
          </cell>
        </row>
        <row r="776">
          <cell r="A776" t="str">
            <v>2111409 石油储备发展管理</v>
          </cell>
        </row>
        <row r="777">
          <cell r="A777" t="str">
            <v>2111410 能源调查</v>
          </cell>
        </row>
        <row r="778">
          <cell r="A778" t="str">
            <v>2111411 信息化建设</v>
          </cell>
        </row>
        <row r="779">
          <cell r="A779" t="str">
            <v>2111413 农村电网建设</v>
          </cell>
        </row>
        <row r="780">
          <cell r="A780" t="str">
            <v>2111450 事业运行</v>
          </cell>
        </row>
        <row r="781">
          <cell r="A781" t="str">
            <v>2111499 其他能源管理事务支出</v>
          </cell>
        </row>
        <row r="782">
          <cell r="A782" t="str">
            <v>21199 其他节能环保支出</v>
          </cell>
        </row>
        <row r="783">
          <cell r="A783" t="str">
            <v>212 城乡社区支出</v>
          </cell>
        </row>
        <row r="784">
          <cell r="A784" t="str">
            <v>21201 城乡社区管理事务</v>
          </cell>
        </row>
        <row r="785">
          <cell r="A785" t="str">
            <v>2120101 行政运行</v>
          </cell>
        </row>
        <row r="786">
          <cell r="A786" t="str">
            <v>2120102 一般行政管理事务</v>
          </cell>
        </row>
        <row r="787">
          <cell r="A787" t="str">
            <v>2120103 机关服务</v>
          </cell>
        </row>
        <row r="788">
          <cell r="A788" t="str">
            <v>2120104 城管执法</v>
          </cell>
        </row>
        <row r="789">
          <cell r="A789" t="str">
            <v>2120105 工程建设国家标准规范编制与监管</v>
          </cell>
        </row>
        <row r="790">
          <cell r="A790" t="str">
            <v>2120106 工程建设管理</v>
          </cell>
        </row>
        <row r="791">
          <cell r="A791" t="str">
            <v>2120107 市政公用行业市场监管</v>
          </cell>
        </row>
        <row r="792">
          <cell r="A792" t="str">
            <v>2120109 住宅建设与房地产市场监管</v>
          </cell>
        </row>
        <row r="793">
          <cell r="A793" t="str">
            <v>2120110 执业资格注册、资质审查</v>
          </cell>
        </row>
        <row r="794">
          <cell r="A794" t="str">
            <v>2120199 其他城乡社区管理事务支出</v>
          </cell>
        </row>
        <row r="795">
          <cell r="A795" t="str">
            <v>21202 城乡社区规划与管理</v>
          </cell>
        </row>
        <row r="796">
          <cell r="A796" t="str">
            <v>21203 城乡社区公共设施</v>
          </cell>
        </row>
        <row r="797">
          <cell r="A797" t="str">
            <v>2120303 小城镇基础设施建设</v>
          </cell>
        </row>
        <row r="798">
          <cell r="A798" t="str">
            <v>2120399 其他城乡社区公共设施支出</v>
          </cell>
        </row>
        <row r="799">
          <cell r="A799" t="str">
            <v>21205 城乡社区环境卫生</v>
          </cell>
        </row>
        <row r="800">
          <cell r="A800" t="str">
            <v>21206 建设市场管理与监督</v>
          </cell>
        </row>
        <row r="801">
          <cell r="A801" t="str">
            <v>21299 其他城乡社区支出</v>
          </cell>
        </row>
        <row r="802">
          <cell r="A802" t="str">
            <v>213 农林水支出</v>
          </cell>
        </row>
        <row r="803">
          <cell r="A803" t="str">
            <v>21301 农业</v>
          </cell>
        </row>
        <row r="804">
          <cell r="A804" t="str">
            <v>2130101 行政运行</v>
          </cell>
        </row>
        <row r="805">
          <cell r="A805" t="str">
            <v>2130102 一般行政管理事务</v>
          </cell>
        </row>
        <row r="806">
          <cell r="A806" t="str">
            <v>2130103 机关服务</v>
          </cell>
        </row>
        <row r="807">
          <cell r="A807" t="str">
            <v>2130104 事业运行</v>
          </cell>
        </row>
        <row r="808">
          <cell r="A808" t="str">
            <v>2130105 农垦运行</v>
          </cell>
        </row>
        <row r="809">
          <cell r="A809" t="str">
            <v>2130106 科技转化与推广服务</v>
          </cell>
        </row>
        <row r="810">
          <cell r="A810" t="str">
            <v>2130108 病虫害控制</v>
          </cell>
        </row>
        <row r="811">
          <cell r="A811" t="str">
            <v>2130109 农产品质量安全</v>
          </cell>
        </row>
        <row r="812">
          <cell r="A812" t="str">
            <v>2130110 执法监管</v>
          </cell>
        </row>
        <row r="813">
          <cell r="A813" t="str">
            <v>2130111 统计监测与信息服务</v>
          </cell>
        </row>
        <row r="814">
          <cell r="A814" t="str">
            <v>2130112 农业行业业务管理</v>
          </cell>
        </row>
        <row r="815">
          <cell r="A815" t="str">
            <v>2130114 对外交流与合作</v>
          </cell>
        </row>
        <row r="816">
          <cell r="A816" t="str">
            <v>2130119 防灾救灾</v>
          </cell>
        </row>
        <row r="817">
          <cell r="A817" t="str">
            <v>2130120 稳定农民收入补贴</v>
          </cell>
        </row>
        <row r="818">
          <cell r="A818" t="str">
            <v>2130121 农业结构调整补贴</v>
          </cell>
        </row>
        <row r="819">
          <cell r="A819" t="str">
            <v>2130122 农业生产支持补贴</v>
          </cell>
        </row>
        <row r="820">
          <cell r="A820" t="str">
            <v>2130124 农业组织化与产业化经营</v>
          </cell>
        </row>
        <row r="821">
          <cell r="A821" t="str">
            <v>2130125 农产品加工与促销</v>
          </cell>
        </row>
        <row r="822">
          <cell r="A822" t="str">
            <v>2130126 农村公益事业</v>
          </cell>
        </row>
        <row r="823">
          <cell r="A823" t="str">
            <v>2130135 农业资源保护修复与利用</v>
          </cell>
        </row>
        <row r="824">
          <cell r="A824" t="str">
            <v>2130142 农村道路建设</v>
          </cell>
        </row>
        <row r="825">
          <cell r="A825" t="str">
            <v>2130148 成品油价格改革对渔业的补贴</v>
          </cell>
        </row>
        <row r="826">
          <cell r="A826" t="str">
            <v>2130152 对高校毕业生到基层任职补助</v>
          </cell>
        </row>
        <row r="827">
          <cell r="A827" t="str">
            <v>2130199 其他农业支出</v>
          </cell>
        </row>
        <row r="828">
          <cell r="A828" t="str">
            <v>21302 林业和草原</v>
          </cell>
        </row>
        <row r="829">
          <cell r="A829" t="str">
            <v>2130201 行政运行</v>
          </cell>
        </row>
        <row r="830">
          <cell r="A830" t="str">
            <v>2130202 一般行政管理事务</v>
          </cell>
        </row>
        <row r="831">
          <cell r="A831" t="str">
            <v>2130203 机关服务</v>
          </cell>
        </row>
        <row r="832">
          <cell r="A832" t="str">
            <v>2130204 事业机构</v>
          </cell>
        </row>
        <row r="833">
          <cell r="A833" t="str">
            <v>2130205 森林培育</v>
          </cell>
        </row>
        <row r="834">
          <cell r="A834" t="str">
            <v>2130206 技术推广与转化</v>
          </cell>
        </row>
        <row r="835">
          <cell r="A835" t="str">
            <v>2130207 森林资源管理</v>
          </cell>
        </row>
        <row r="836">
          <cell r="A836" t="str">
            <v>2130209 森林生态效益补偿</v>
          </cell>
        </row>
        <row r="837">
          <cell r="A837" t="str">
            <v>2130210 自然保护区等管理</v>
          </cell>
        </row>
        <row r="838">
          <cell r="A838" t="str">
            <v>2130211 动植物保护</v>
          </cell>
        </row>
        <row r="839">
          <cell r="A839" t="str">
            <v>2130212 湿地保护</v>
          </cell>
        </row>
        <row r="840">
          <cell r="A840" t="str">
            <v>2130213 执法与监督</v>
          </cell>
        </row>
        <row r="841">
          <cell r="A841" t="str">
            <v>2130217 防沙治沙</v>
          </cell>
        </row>
        <row r="842">
          <cell r="A842" t="str">
            <v>2130220 对外合作与交流</v>
          </cell>
        </row>
        <row r="843">
          <cell r="A843" t="str">
            <v>2130221 产业化管理</v>
          </cell>
        </row>
        <row r="844">
          <cell r="A844" t="str">
            <v>2130223 信息管理</v>
          </cell>
        </row>
        <row r="845">
          <cell r="A845" t="str">
            <v>2130226 林区公共支出</v>
          </cell>
        </row>
        <row r="846">
          <cell r="A846" t="str">
            <v>2130227 贷款贴息</v>
          </cell>
        </row>
        <row r="847">
          <cell r="A847" t="str">
            <v>2130232 成品油价格改革对林业的补贴</v>
          </cell>
        </row>
        <row r="848">
          <cell r="A848" t="str">
            <v>2130234 防灾减灾</v>
          </cell>
        </row>
        <row r="849">
          <cell r="A849" t="str">
            <v>2130235 国家公园</v>
          </cell>
        </row>
        <row r="850">
          <cell r="A850" t="str">
            <v>2130236 草原管理</v>
          </cell>
        </row>
        <row r="851">
          <cell r="A851" t="str">
            <v>2130237 行业业务管理</v>
          </cell>
        </row>
        <row r="852">
          <cell r="A852" t="str">
            <v>2130299 其他林业和草原支出</v>
          </cell>
        </row>
        <row r="853">
          <cell r="A853" t="str">
            <v>21303 水利</v>
          </cell>
        </row>
        <row r="854">
          <cell r="A854" t="str">
            <v>2130301 行政运行</v>
          </cell>
        </row>
        <row r="855">
          <cell r="A855" t="str">
            <v>2130302 一般行政管理事务</v>
          </cell>
        </row>
        <row r="856">
          <cell r="A856" t="str">
            <v>2130303 机关服务</v>
          </cell>
        </row>
        <row r="857">
          <cell r="A857" t="str">
            <v>2130304 水利行业业务管理</v>
          </cell>
        </row>
        <row r="858">
          <cell r="A858" t="str">
            <v>2130305 水利工程建设</v>
          </cell>
        </row>
        <row r="859">
          <cell r="A859" t="str">
            <v>2130306 水利工程运行与维护</v>
          </cell>
        </row>
        <row r="860">
          <cell r="A860" t="str">
            <v>2130307 长江黄河等流域管理</v>
          </cell>
        </row>
        <row r="861">
          <cell r="A861" t="str">
            <v>2130308 水利前期工作</v>
          </cell>
        </row>
        <row r="862">
          <cell r="A862" t="str">
            <v>2130309 水利执法监督</v>
          </cell>
        </row>
        <row r="863">
          <cell r="A863" t="str">
            <v>2130310 水土保持</v>
          </cell>
        </row>
        <row r="864">
          <cell r="A864" t="str">
            <v>2130311 水资源节约管理与保护</v>
          </cell>
        </row>
        <row r="865">
          <cell r="A865" t="str">
            <v>2130312 水质监测</v>
          </cell>
        </row>
        <row r="866">
          <cell r="A866" t="str">
            <v>2130313 水文测报</v>
          </cell>
        </row>
        <row r="867">
          <cell r="A867" t="str">
            <v>2130314 防汛</v>
          </cell>
        </row>
        <row r="868">
          <cell r="A868" t="str">
            <v>2130315 抗旱</v>
          </cell>
        </row>
        <row r="869">
          <cell r="A869" t="str">
            <v>2130316 农田水利</v>
          </cell>
        </row>
        <row r="870">
          <cell r="A870" t="str">
            <v>2130317 水利技术推广</v>
          </cell>
        </row>
        <row r="871">
          <cell r="A871" t="str">
            <v>2130318 国际河流治理与管理</v>
          </cell>
        </row>
        <row r="872">
          <cell r="A872" t="str">
            <v>2130319 江河湖库水系综合整治</v>
          </cell>
        </row>
        <row r="873">
          <cell r="A873" t="str">
            <v>2130321 大中型水库移民后期扶持专项支出</v>
          </cell>
        </row>
        <row r="874">
          <cell r="A874" t="str">
            <v>2130322 水利安全监督</v>
          </cell>
        </row>
        <row r="875">
          <cell r="A875" t="str">
            <v>2130333 信息管理</v>
          </cell>
        </row>
        <row r="876">
          <cell r="A876" t="str">
            <v>2130334 水利建设移民支出</v>
          </cell>
        </row>
        <row r="877">
          <cell r="A877" t="str">
            <v>2130335 农村人畜饮水</v>
          </cell>
        </row>
        <row r="878">
          <cell r="A878" t="str">
            <v>2130399 其他水利支出</v>
          </cell>
        </row>
        <row r="879">
          <cell r="A879" t="str">
            <v>21304 南水北调</v>
          </cell>
        </row>
        <row r="880">
          <cell r="A880" t="str">
            <v>2130401 行政运行</v>
          </cell>
        </row>
        <row r="881">
          <cell r="A881" t="str">
            <v>2130402 一般行政管理事务</v>
          </cell>
        </row>
        <row r="882">
          <cell r="A882" t="str">
            <v>2130403 机关服务</v>
          </cell>
        </row>
        <row r="883">
          <cell r="A883" t="str">
            <v>2130404 南水北调工程建设</v>
          </cell>
        </row>
        <row r="884">
          <cell r="A884" t="str">
            <v>2130405 政策研究与信息管理</v>
          </cell>
        </row>
        <row r="885">
          <cell r="A885" t="str">
            <v>2130406 工程稽查</v>
          </cell>
        </row>
        <row r="886">
          <cell r="A886" t="str">
            <v>2130407 前期工作</v>
          </cell>
        </row>
        <row r="887">
          <cell r="A887" t="str">
            <v>2130408 南水北调技术推广</v>
          </cell>
        </row>
        <row r="888">
          <cell r="A888" t="str">
            <v>2130409 环境、移民及水资源管理与保护</v>
          </cell>
        </row>
        <row r="889">
          <cell r="A889" t="str">
            <v>2130499 其他南水北调支出</v>
          </cell>
        </row>
        <row r="890">
          <cell r="A890" t="str">
            <v>21305 扶贫</v>
          </cell>
        </row>
        <row r="891">
          <cell r="A891" t="str">
            <v>2130501 行政运行</v>
          </cell>
        </row>
        <row r="892">
          <cell r="A892" t="str">
            <v>2130502 一般行政管理事务</v>
          </cell>
        </row>
        <row r="893">
          <cell r="A893" t="str">
            <v>2130503 机关服务</v>
          </cell>
        </row>
        <row r="894">
          <cell r="A894" t="str">
            <v>2130504 农村基础设施建设</v>
          </cell>
        </row>
        <row r="895">
          <cell r="A895" t="str">
            <v>2130505 生产发展</v>
          </cell>
        </row>
        <row r="896">
          <cell r="A896" t="str">
            <v>2130506 社会发展</v>
          </cell>
        </row>
        <row r="897">
          <cell r="A897" t="str">
            <v>2130507 扶贫贷款奖补和贴息</v>
          </cell>
        </row>
        <row r="898">
          <cell r="A898" t="str">
            <v>2130508 “三西”农业建设专项补助</v>
          </cell>
        </row>
        <row r="899">
          <cell r="A899" t="str">
            <v>2130550 扶贫事业机构</v>
          </cell>
        </row>
        <row r="900">
          <cell r="A900" t="str">
            <v>2130599 其他扶贫支出</v>
          </cell>
        </row>
        <row r="901">
          <cell r="A901" t="str">
            <v>21306 农业综合开发</v>
          </cell>
        </row>
        <row r="902">
          <cell r="A902" t="str">
            <v>2130601 机构运行</v>
          </cell>
        </row>
        <row r="903">
          <cell r="A903" t="str">
            <v>2130602 土地治理</v>
          </cell>
        </row>
        <row r="904">
          <cell r="A904" t="str">
            <v>2130603 产业化发展</v>
          </cell>
        </row>
        <row r="905">
          <cell r="A905" t="str">
            <v>2130604 创新示范</v>
          </cell>
        </row>
        <row r="906">
          <cell r="A906" t="str">
            <v>2130699 其他农业综合开发支出</v>
          </cell>
        </row>
        <row r="907">
          <cell r="A907" t="str">
            <v>21307 农村综合改革</v>
          </cell>
        </row>
        <row r="908">
          <cell r="A908" t="str">
            <v>2130701 对村级一事一议的补助</v>
          </cell>
        </row>
        <row r="909">
          <cell r="A909" t="str">
            <v>2130704 国有农场办社会职能改革补助</v>
          </cell>
        </row>
        <row r="910">
          <cell r="A910" t="str">
            <v>2130705 对村民委员会和村党支部的补助</v>
          </cell>
        </row>
        <row r="911">
          <cell r="A911" t="str">
            <v>2130706 对村集体经济组织的补助</v>
          </cell>
        </row>
        <row r="912">
          <cell r="A912" t="str">
            <v>2130707 农村综合改革示范试点补助</v>
          </cell>
        </row>
        <row r="913">
          <cell r="A913" t="str">
            <v>2130799 其他农村综合改革支出</v>
          </cell>
        </row>
        <row r="914">
          <cell r="A914" t="str">
            <v>21308 普惠金融发展支出</v>
          </cell>
        </row>
        <row r="915">
          <cell r="A915" t="str">
            <v>2130801 支持农村金融机构</v>
          </cell>
        </row>
        <row r="916">
          <cell r="A916" t="str">
            <v>2130802 涉农贷款增量奖励</v>
          </cell>
        </row>
        <row r="917">
          <cell r="A917" t="str">
            <v>2130803 农业保险保费补贴</v>
          </cell>
        </row>
        <row r="918">
          <cell r="A918" t="str">
            <v>2130804 创业担保贷款贴息</v>
          </cell>
        </row>
        <row r="919">
          <cell r="A919" t="str">
            <v>2130805 补充创业担保贷款基金</v>
          </cell>
        </row>
        <row r="920">
          <cell r="A920" t="str">
            <v>2130899 其他普惠金融发展支出</v>
          </cell>
        </row>
        <row r="921">
          <cell r="A921" t="str">
            <v>21309 目标价格补贴</v>
          </cell>
        </row>
        <row r="922">
          <cell r="A922" t="str">
            <v>2130901 棉花目标价格补贴</v>
          </cell>
        </row>
        <row r="923">
          <cell r="A923" t="str">
            <v>2130999 其他目标价格补贴</v>
          </cell>
        </row>
        <row r="924">
          <cell r="A924" t="str">
            <v>21399 其他农林水支出</v>
          </cell>
        </row>
        <row r="925">
          <cell r="A925" t="str">
            <v>2139901 化解其他公益性乡村债务支出</v>
          </cell>
        </row>
        <row r="926">
          <cell r="A926" t="str">
            <v>2139999 其他农林水支出</v>
          </cell>
        </row>
        <row r="927">
          <cell r="A927" t="str">
            <v>214 交通运输支出</v>
          </cell>
        </row>
        <row r="928">
          <cell r="A928" t="str">
            <v>21401 公路水路运输</v>
          </cell>
        </row>
        <row r="929">
          <cell r="A929" t="str">
            <v>2140101 行政运行</v>
          </cell>
        </row>
        <row r="930">
          <cell r="A930" t="str">
            <v>2140102 一般行政管理事务</v>
          </cell>
        </row>
        <row r="931">
          <cell r="A931" t="str">
            <v>2140103 机关服务</v>
          </cell>
        </row>
        <row r="932">
          <cell r="A932" t="str">
            <v>2140104 公路建设</v>
          </cell>
        </row>
        <row r="933">
          <cell r="A933" t="str">
            <v>2140106 公路养护</v>
          </cell>
        </row>
        <row r="934">
          <cell r="A934" t="str">
            <v>2140109 交通运输信息化建设</v>
          </cell>
        </row>
        <row r="935">
          <cell r="A935" t="str">
            <v>2140110 公路和运输安全</v>
          </cell>
        </row>
        <row r="936">
          <cell r="A936" t="str">
            <v>2140111 公路还贷专项</v>
          </cell>
        </row>
        <row r="937">
          <cell r="A937" t="str">
            <v>2140112 公路运输管理</v>
          </cell>
        </row>
        <row r="938">
          <cell r="A938" t="str">
            <v>2140114 公路和运输技术标准化建设</v>
          </cell>
        </row>
        <row r="939">
          <cell r="A939" t="str">
            <v>2140122 港口设施</v>
          </cell>
        </row>
        <row r="940">
          <cell r="A940" t="str">
            <v>2140123 航道维护</v>
          </cell>
        </row>
        <row r="941">
          <cell r="A941" t="str">
            <v>2140127 船舶检验</v>
          </cell>
        </row>
        <row r="942">
          <cell r="A942" t="str">
            <v>2140128 救助打捞</v>
          </cell>
        </row>
        <row r="943">
          <cell r="A943" t="str">
            <v>2140129 内河运输</v>
          </cell>
        </row>
        <row r="944">
          <cell r="A944" t="str">
            <v>2140130 远洋运输</v>
          </cell>
        </row>
        <row r="945">
          <cell r="A945" t="str">
            <v>2140131 海事管理</v>
          </cell>
        </row>
        <row r="946">
          <cell r="A946" t="str">
            <v>2140133 航标事业发展支出</v>
          </cell>
        </row>
        <row r="947">
          <cell r="A947" t="str">
            <v>2140136 水路运输管理支出</v>
          </cell>
        </row>
        <row r="948">
          <cell r="A948" t="str">
            <v>2140138 口岸建设</v>
          </cell>
        </row>
        <row r="949">
          <cell r="A949" t="str">
            <v>2140139 取消政府还贷二级公路收费专项支出</v>
          </cell>
        </row>
        <row r="950">
          <cell r="A950" t="str">
            <v>2140199 其他公路水路运输支出</v>
          </cell>
        </row>
        <row r="951">
          <cell r="A951" t="str">
            <v>21402 铁路运输</v>
          </cell>
        </row>
        <row r="952">
          <cell r="A952" t="str">
            <v>2140201 行政运行</v>
          </cell>
        </row>
        <row r="953">
          <cell r="A953" t="str">
            <v>2140202 一般行政管理事务</v>
          </cell>
        </row>
        <row r="954">
          <cell r="A954" t="str">
            <v>2140203 机关服务</v>
          </cell>
        </row>
        <row r="955">
          <cell r="A955" t="str">
            <v>2140204 铁路路网建设</v>
          </cell>
        </row>
        <row r="956">
          <cell r="A956" t="str">
            <v>2140205 铁路还贷专项</v>
          </cell>
        </row>
        <row r="957">
          <cell r="A957" t="str">
            <v>2140206 铁路安全</v>
          </cell>
        </row>
        <row r="958">
          <cell r="A958" t="str">
            <v>2140207 铁路专项运输</v>
          </cell>
        </row>
        <row r="959">
          <cell r="A959" t="str">
            <v>2140208 行业监管</v>
          </cell>
        </row>
        <row r="960">
          <cell r="A960" t="str">
            <v>2140299 其他铁路运输支出</v>
          </cell>
        </row>
        <row r="961">
          <cell r="A961" t="str">
            <v>21403 民用航空运输</v>
          </cell>
        </row>
        <row r="962">
          <cell r="A962" t="str">
            <v>2140301 行政运行</v>
          </cell>
        </row>
        <row r="963">
          <cell r="A963" t="str">
            <v>2140302 一般行政管理事务</v>
          </cell>
        </row>
        <row r="964">
          <cell r="A964" t="str">
            <v>2140303 机关服务</v>
          </cell>
        </row>
        <row r="965">
          <cell r="A965" t="str">
            <v>2140304 机场建设</v>
          </cell>
        </row>
        <row r="966">
          <cell r="A966" t="str">
            <v>2140305 空管系统建设</v>
          </cell>
        </row>
        <row r="967">
          <cell r="A967" t="str">
            <v>2140306 民航还贷专项支出</v>
          </cell>
        </row>
        <row r="968">
          <cell r="A968" t="str">
            <v>2140307 民用航空安全</v>
          </cell>
        </row>
        <row r="969">
          <cell r="A969" t="str">
            <v>2140308 民航专项运输</v>
          </cell>
        </row>
        <row r="970">
          <cell r="A970" t="str">
            <v>2140399 其他民用航空运输支出</v>
          </cell>
        </row>
        <row r="971">
          <cell r="A971" t="str">
            <v>21404 成品油价格改革对交通运输的补贴</v>
          </cell>
        </row>
        <row r="972">
          <cell r="A972" t="str">
            <v>2140401 对城市公交的补贴</v>
          </cell>
        </row>
        <row r="973">
          <cell r="A973" t="str">
            <v>2140402 对农村道路客运的补贴</v>
          </cell>
        </row>
        <row r="974">
          <cell r="A974" t="str">
            <v>2140403 对出租车的补贴</v>
          </cell>
        </row>
        <row r="975">
          <cell r="A975" t="str">
            <v>2140499 成品油价格改革补贴其他支出</v>
          </cell>
        </row>
        <row r="976">
          <cell r="A976" t="str">
            <v>21405 邮政业支出</v>
          </cell>
        </row>
        <row r="977">
          <cell r="A977" t="str">
            <v>2140501 行政运行</v>
          </cell>
        </row>
        <row r="978">
          <cell r="A978" t="str">
            <v>2140502 一般行政管理事务</v>
          </cell>
        </row>
        <row r="979">
          <cell r="A979" t="str">
            <v>2140503 机关服务</v>
          </cell>
        </row>
        <row r="980">
          <cell r="A980" t="str">
            <v>2140504 行业监管</v>
          </cell>
        </row>
        <row r="981">
          <cell r="A981" t="str">
            <v>2140505 邮政普遍服务与特殊服务</v>
          </cell>
        </row>
        <row r="982">
          <cell r="A982" t="str">
            <v>2140599 其他邮政业支出</v>
          </cell>
        </row>
        <row r="983">
          <cell r="A983" t="str">
            <v>21406 车辆购置税支出</v>
          </cell>
        </row>
        <row r="984">
          <cell r="A984" t="str">
            <v>2140601 车辆购置税用于公路等基础设施建设支出</v>
          </cell>
        </row>
        <row r="985">
          <cell r="A985" t="str">
            <v>2140602 车辆购置税用于农村公路建设支出</v>
          </cell>
        </row>
        <row r="986">
          <cell r="A986" t="str">
            <v>2140603 车辆购置税用于老旧汽车报废更新补贴</v>
          </cell>
        </row>
        <row r="987">
          <cell r="A987" t="str">
            <v>2140699 车辆购置税其他支出</v>
          </cell>
        </row>
        <row r="988">
          <cell r="A988" t="str">
            <v>21499 其他交通运输支出</v>
          </cell>
        </row>
        <row r="989">
          <cell r="A989" t="str">
            <v>2149901 公共交通运营补助</v>
          </cell>
        </row>
        <row r="990">
          <cell r="A990" t="str">
            <v>2149999 其他交通运输支出</v>
          </cell>
        </row>
        <row r="991">
          <cell r="A991" t="str">
            <v>215 资源勘探信息等支出</v>
          </cell>
        </row>
        <row r="992">
          <cell r="A992" t="str">
            <v>21501 资源勘探开发</v>
          </cell>
        </row>
        <row r="993">
          <cell r="A993" t="str">
            <v>2150101 行政运行</v>
          </cell>
        </row>
        <row r="994">
          <cell r="A994" t="str">
            <v>2150102 一般行政管理事务</v>
          </cell>
        </row>
        <row r="995">
          <cell r="A995" t="str">
            <v>2150103 机关服务</v>
          </cell>
        </row>
        <row r="996">
          <cell r="A996" t="str">
            <v>2150104 煤炭勘探开采和洗选</v>
          </cell>
        </row>
        <row r="997">
          <cell r="A997" t="str">
            <v>2150105 石油和天然气勘探开采</v>
          </cell>
        </row>
        <row r="998">
          <cell r="A998" t="str">
            <v>2150106 黑色金属矿勘探和采选</v>
          </cell>
        </row>
        <row r="999">
          <cell r="A999" t="str">
            <v>2150107 有色金属矿勘探和采选</v>
          </cell>
        </row>
        <row r="1000">
          <cell r="A1000" t="str">
            <v>2150108 非金属矿勘探和采选</v>
          </cell>
        </row>
        <row r="1001">
          <cell r="A1001" t="str">
            <v>2150199 其他资源勘探业支出</v>
          </cell>
        </row>
        <row r="1002">
          <cell r="A1002" t="str">
            <v>21502 制造业</v>
          </cell>
        </row>
        <row r="1003">
          <cell r="A1003" t="str">
            <v>2150201 行政运行</v>
          </cell>
        </row>
        <row r="1004">
          <cell r="A1004" t="str">
            <v>2150202 一般行政管理事务</v>
          </cell>
        </row>
        <row r="1005">
          <cell r="A1005" t="str">
            <v>2150203 机关服务</v>
          </cell>
        </row>
        <row r="1006">
          <cell r="A1006" t="str">
            <v>2150204 纺织业</v>
          </cell>
        </row>
        <row r="1007">
          <cell r="A1007" t="str">
            <v>2150205 医药制造业</v>
          </cell>
        </row>
        <row r="1008">
          <cell r="A1008" t="str">
            <v>2150206 非金属矿物制品业</v>
          </cell>
        </row>
        <row r="1009">
          <cell r="A1009" t="str">
            <v>2150207 通信设备、计算机及其他电子设备制造业</v>
          </cell>
        </row>
        <row r="1010">
          <cell r="A1010" t="str">
            <v>2150208 交通运输设备制造业</v>
          </cell>
        </row>
        <row r="1011">
          <cell r="A1011" t="str">
            <v>2150209 电气机械及器材制造业</v>
          </cell>
        </row>
        <row r="1012">
          <cell r="A1012" t="str">
            <v>2150210 工艺品及其他制造业</v>
          </cell>
        </row>
        <row r="1013">
          <cell r="A1013" t="str">
            <v>2150212 石油加工、炼焦及核燃料加工业</v>
          </cell>
        </row>
        <row r="1014">
          <cell r="A1014" t="str">
            <v>2150213 化学原料及化学制品制造业</v>
          </cell>
        </row>
        <row r="1015">
          <cell r="A1015" t="str">
            <v>2150214 黑色金属冶炼及压延加工业</v>
          </cell>
        </row>
        <row r="1016">
          <cell r="A1016" t="str">
            <v>2150215 有色金属冶炼及压延加工业</v>
          </cell>
        </row>
        <row r="1017">
          <cell r="A1017" t="str">
            <v>2150299 其他制造业支出</v>
          </cell>
        </row>
        <row r="1018">
          <cell r="A1018" t="str">
            <v>21503 建筑业</v>
          </cell>
        </row>
        <row r="1019">
          <cell r="A1019" t="str">
            <v>2150301 行政运行</v>
          </cell>
        </row>
        <row r="1020">
          <cell r="A1020" t="str">
            <v>2150302 一般行政管理事务</v>
          </cell>
        </row>
        <row r="1021">
          <cell r="A1021" t="str">
            <v>2150303 机关服务</v>
          </cell>
        </row>
        <row r="1022">
          <cell r="A1022" t="str">
            <v>2150399 其他建筑业支出</v>
          </cell>
        </row>
        <row r="1023">
          <cell r="A1023" t="str">
            <v>21505 工业和信息产业监管</v>
          </cell>
        </row>
        <row r="1024">
          <cell r="A1024" t="str">
            <v>2150501 行政运行</v>
          </cell>
        </row>
        <row r="1025">
          <cell r="A1025" t="str">
            <v>2150502 一般行政管理事务</v>
          </cell>
        </row>
        <row r="1026">
          <cell r="A1026" t="str">
            <v>2150503 机关服务</v>
          </cell>
        </row>
        <row r="1027">
          <cell r="A1027" t="str">
            <v>2150505 战备应急</v>
          </cell>
        </row>
        <row r="1028">
          <cell r="A1028" t="str">
            <v>2150506 信息安全建设</v>
          </cell>
        </row>
        <row r="1029">
          <cell r="A1029" t="str">
            <v>2150507 专用通信</v>
          </cell>
        </row>
        <row r="1030">
          <cell r="A1030" t="str">
            <v>2150508 无线电监管</v>
          </cell>
        </row>
        <row r="1031">
          <cell r="A1031" t="str">
            <v>2150509 工业和信息产业战略研究与标准制定</v>
          </cell>
        </row>
        <row r="1032">
          <cell r="A1032" t="str">
            <v>2150510 工业和信息产业支持</v>
          </cell>
        </row>
        <row r="1033">
          <cell r="A1033" t="str">
            <v>2150511 电子专项工程</v>
          </cell>
        </row>
        <row r="1034">
          <cell r="A1034" t="str">
            <v>2150513 行业监管</v>
          </cell>
        </row>
        <row r="1035">
          <cell r="A1035" t="str">
            <v>2150515 技术基础研究</v>
          </cell>
        </row>
        <row r="1036">
          <cell r="A1036" t="str">
            <v>2150599 其他工业和信息产业监管支出</v>
          </cell>
        </row>
        <row r="1037">
          <cell r="A1037" t="str">
            <v>21507 国有资产监管</v>
          </cell>
        </row>
        <row r="1038">
          <cell r="A1038" t="str">
            <v>2150701 行政运行</v>
          </cell>
        </row>
        <row r="1039">
          <cell r="A1039" t="str">
            <v>2150702 一般行政管理事务</v>
          </cell>
        </row>
        <row r="1040">
          <cell r="A1040" t="str">
            <v>2150703 机关服务</v>
          </cell>
        </row>
        <row r="1041">
          <cell r="A1041" t="str">
            <v>2150704 国有企业监事会专项</v>
          </cell>
        </row>
        <row r="1042">
          <cell r="A1042" t="str">
            <v>2150705 中央企业专项管理</v>
          </cell>
        </row>
        <row r="1043">
          <cell r="A1043" t="str">
            <v>2150799 其他国有资产监管支出</v>
          </cell>
        </row>
        <row r="1044">
          <cell r="A1044" t="str">
            <v>21508 支持中小企业发展和管理支出</v>
          </cell>
        </row>
        <row r="1045">
          <cell r="A1045" t="str">
            <v>2150801 行政运行</v>
          </cell>
        </row>
        <row r="1046">
          <cell r="A1046" t="str">
            <v>2150802 一般行政管理事务</v>
          </cell>
        </row>
        <row r="1047">
          <cell r="A1047" t="str">
            <v>2150803 机关服务</v>
          </cell>
        </row>
        <row r="1048">
          <cell r="A1048" t="str">
            <v>2150804 科技型中小企业技术创新基金</v>
          </cell>
        </row>
        <row r="1049">
          <cell r="A1049" t="str">
            <v>2150805 中小企业发展专项</v>
          </cell>
        </row>
        <row r="1050">
          <cell r="A1050" t="str">
            <v>2150899 其他支持中小企业发展和管理支出</v>
          </cell>
        </row>
        <row r="1051">
          <cell r="A1051" t="str">
            <v>21599 其他资源勘探信息等支出</v>
          </cell>
        </row>
        <row r="1052">
          <cell r="A1052" t="str">
            <v>2159901 黄金事务</v>
          </cell>
        </row>
        <row r="1053">
          <cell r="A1053" t="str">
            <v>2159904 技术改造支出</v>
          </cell>
        </row>
        <row r="1054">
          <cell r="A1054" t="str">
            <v>2159905 中药材扶持资金支出</v>
          </cell>
        </row>
        <row r="1055">
          <cell r="A1055" t="str">
            <v>2159906 重点产业振兴和技术改造项目贷款贴息</v>
          </cell>
        </row>
        <row r="1056">
          <cell r="A1056" t="str">
            <v>2159999 其他资源勘探信息等支出</v>
          </cell>
        </row>
        <row r="1057">
          <cell r="A1057" t="str">
            <v>216 商业服务业等支出</v>
          </cell>
        </row>
        <row r="1058">
          <cell r="A1058" t="str">
            <v>21602 商业流通事务</v>
          </cell>
        </row>
        <row r="1059">
          <cell r="A1059" t="str">
            <v>2160201 行政运行</v>
          </cell>
        </row>
        <row r="1060">
          <cell r="A1060" t="str">
            <v>2160202 一般行政管理事务</v>
          </cell>
        </row>
        <row r="1061">
          <cell r="A1061" t="str">
            <v>2160203 机关服务</v>
          </cell>
        </row>
        <row r="1062">
          <cell r="A1062" t="str">
            <v>2160216 食品流通安全补贴</v>
          </cell>
        </row>
        <row r="1063">
          <cell r="A1063" t="str">
            <v>2160217 市场监测及信息管理</v>
          </cell>
        </row>
        <row r="1064">
          <cell r="A1064" t="str">
            <v>2160218 民贸企业补贴</v>
          </cell>
        </row>
        <row r="1065">
          <cell r="A1065" t="str">
            <v>2160219 民贸民品贷款贴息</v>
          </cell>
        </row>
        <row r="1066">
          <cell r="A1066" t="str">
            <v>2160250 事业运行</v>
          </cell>
        </row>
        <row r="1067">
          <cell r="A1067" t="str">
            <v>2160299 其他商业流通事务支出</v>
          </cell>
        </row>
        <row r="1068">
          <cell r="A1068" t="str">
            <v>21606 涉外发展服务支出</v>
          </cell>
        </row>
        <row r="1069">
          <cell r="A1069" t="str">
            <v>2160601 行政运行</v>
          </cell>
        </row>
        <row r="1070">
          <cell r="A1070" t="str">
            <v>2160602 一般行政管理事务</v>
          </cell>
        </row>
        <row r="1071">
          <cell r="A1071" t="str">
            <v>2160603 机关服务</v>
          </cell>
        </row>
        <row r="1072">
          <cell r="A1072" t="str">
            <v>2160607 外商投资环境建设补助资金</v>
          </cell>
        </row>
        <row r="1073">
          <cell r="A1073" t="str">
            <v>2160699 其他涉外发展服务支出</v>
          </cell>
        </row>
        <row r="1074">
          <cell r="A1074" t="str">
            <v>21699 其他商业服务业等支出</v>
          </cell>
        </row>
        <row r="1075">
          <cell r="A1075" t="str">
            <v>2169901 服务业基础设施建设</v>
          </cell>
        </row>
        <row r="1076">
          <cell r="A1076" t="str">
            <v>2169999 其他商业服务业等支出</v>
          </cell>
        </row>
        <row r="1077">
          <cell r="A1077" t="str">
            <v>217 金融支出</v>
          </cell>
        </row>
        <row r="1078">
          <cell r="A1078" t="str">
            <v>21701 金融部门行政支出</v>
          </cell>
        </row>
        <row r="1079">
          <cell r="A1079" t="str">
            <v>2170101 行政运行</v>
          </cell>
        </row>
        <row r="1080">
          <cell r="A1080" t="str">
            <v>2170102 一般行政管理事务</v>
          </cell>
        </row>
        <row r="1081">
          <cell r="A1081" t="str">
            <v>2170103 机关服务</v>
          </cell>
        </row>
        <row r="1082">
          <cell r="A1082" t="str">
            <v>2170104 安全防卫</v>
          </cell>
        </row>
        <row r="1083">
          <cell r="A1083" t="str">
            <v>2170150 事业运行</v>
          </cell>
        </row>
        <row r="1084">
          <cell r="A1084" t="str">
            <v>2170199 金融部门其他行政支出</v>
          </cell>
        </row>
        <row r="1085">
          <cell r="A1085" t="str">
            <v>21703 金融发展支出</v>
          </cell>
        </row>
        <row r="1086">
          <cell r="A1086" t="str">
            <v>2170301 政策性银行亏损补贴</v>
          </cell>
        </row>
        <row r="1087">
          <cell r="A1087" t="str">
            <v>2170302 利息费用补贴支出</v>
          </cell>
        </row>
        <row r="1088">
          <cell r="A1088" t="str">
            <v>2170303 补充资本金</v>
          </cell>
        </row>
        <row r="1089">
          <cell r="A1089" t="str">
            <v>2170304 风险基金补助</v>
          </cell>
        </row>
        <row r="1090">
          <cell r="A1090" t="str">
            <v>2170399 其他金融发展支出</v>
          </cell>
        </row>
        <row r="1091">
          <cell r="A1091" t="str">
            <v>21799 其他金融支出</v>
          </cell>
        </row>
        <row r="1092">
          <cell r="A1092" t="str">
            <v>219 援助其他地区支出</v>
          </cell>
        </row>
        <row r="1093">
          <cell r="A1093" t="str">
            <v>21901 一般公共服务</v>
          </cell>
        </row>
        <row r="1094">
          <cell r="A1094" t="str">
            <v>21902 教育</v>
          </cell>
        </row>
        <row r="1095">
          <cell r="A1095" t="str">
            <v>21903 文化体育与传媒</v>
          </cell>
        </row>
        <row r="1096">
          <cell r="A1096" t="str">
            <v>21904 医疗卫生</v>
          </cell>
        </row>
        <row r="1097">
          <cell r="A1097" t="str">
            <v>21905 节能环保</v>
          </cell>
        </row>
        <row r="1098">
          <cell r="A1098" t="str">
            <v>21906 农业</v>
          </cell>
        </row>
        <row r="1099">
          <cell r="A1099" t="str">
            <v>21907 交通运输</v>
          </cell>
        </row>
        <row r="1100">
          <cell r="A1100" t="str">
            <v>21908 住房保障</v>
          </cell>
        </row>
        <row r="1101">
          <cell r="A1101" t="str">
            <v>21999 其他支出</v>
          </cell>
        </row>
        <row r="1102">
          <cell r="A1102" t="str">
            <v>220 自然资源海洋气象等支出</v>
          </cell>
        </row>
        <row r="1103">
          <cell r="A1103" t="str">
            <v>22001 自然资源事务</v>
          </cell>
        </row>
        <row r="1104">
          <cell r="A1104" t="str">
            <v>2200101 行政运行</v>
          </cell>
        </row>
        <row r="1105">
          <cell r="A1105" t="str">
            <v>2200102 一般行政管理事务</v>
          </cell>
        </row>
        <row r="1106">
          <cell r="A1106" t="str">
            <v>2200103 机关服务</v>
          </cell>
        </row>
        <row r="1107">
          <cell r="A1107" t="str">
            <v>2200104 自然资源规划及管理</v>
          </cell>
        </row>
        <row r="1108">
          <cell r="A1108" t="str">
            <v>2200105 土地资源调查</v>
          </cell>
        </row>
        <row r="1109">
          <cell r="A1109" t="str">
            <v>2200106 土地资源利用与保护</v>
          </cell>
        </row>
        <row r="1110">
          <cell r="A1110" t="str">
            <v>2200107 自然资源社会公益服务</v>
          </cell>
        </row>
        <row r="1111">
          <cell r="A1111" t="str">
            <v>2200108 自然资源行业业务管理</v>
          </cell>
        </row>
        <row r="1112">
          <cell r="A1112" t="str">
            <v>2200109 自然资源调查</v>
          </cell>
        </row>
        <row r="1113">
          <cell r="A1113" t="str">
            <v>2200110 国土整治</v>
          </cell>
        </row>
        <row r="1114">
          <cell r="A1114" t="str">
            <v>2200112 土地资源储备支出</v>
          </cell>
        </row>
        <row r="1115">
          <cell r="A1115" t="str">
            <v>2200113 地质矿产资源与环境调查</v>
          </cell>
        </row>
        <row r="1116">
          <cell r="A1116" t="str">
            <v>2200114 地质矿产资源利用与保护</v>
          </cell>
        </row>
        <row r="1117">
          <cell r="A1117" t="str">
            <v>2200115 地质转产项目财政贴息</v>
          </cell>
        </row>
        <row r="1118">
          <cell r="A1118" t="str">
            <v>2200116 国外风险勘查</v>
          </cell>
        </row>
        <row r="1119">
          <cell r="A1119" t="str">
            <v>2200119 地质勘查基金（周转金）支出</v>
          </cell>
        </row>
        <row r="1120">
          <cell r="A1120" t="str">
            <v>2200150 事业运行</v>
          </cell>
        </row>
        <row r="1121">
          <cell r="A1121" t="str">
            <v>2200199 其他自然资源事务支出</v>
          </cell>
        </row>
        <row r="1122">
          <cell r="A1122" t="str">
            <v>22002 海洋管理事务</v>
          </cell>
        </row>
        <row r="1123">
          <cell r="A1123" t="str">
            <v>2200201 行政运行</v>
          </cell>
        </row>
        <row r="1124">
          <cell r="A1124" t="str">
            <v>2200202 一般行政管理事务</v>
          </cell>
        </row>
        <row r="1125">
          <cell r="A1125" t="str">
            <v>2200203 机关服务</v>
          </cell>
        </row>
        <row r="1126">
          <cell r="A1126" t="str">
            <v>2200204 海域使用管理</v>
          </cell>
        </row>
        <row r="1127">
          <cell r="A1127" t="str">
            <v>2200205 海洋环境保护与监测</v>
          </cell>
        </row>
        <row r="1128">
          <cell r="A1128" t="str">
            <v>2200206 海洋调查评价</v>
          </cell>
        </row>
        <row r="1129">
          <cell r="A1129" t="str">
            <v>2200207 海洋权益维护</v>
          </cell>
        </row>
        <row r="1130">
          <cell r="A1130" t="str">
            <v>2200208 海洋执法监察</v>
          </cell>
        </row>
        <row r="1131">
          <cell r="A1131" t="str">
            <v>2200209 海洋防灾减灾</v>
          </cell>
        </row>
        <row r="1132">
          <cell r="A1132" t="str">
            <v>2200210 海洋卫星</v>
          </cell>
        </row>
        <row r="1133">
          <cell r="A1133" t="str">
            <v>2200211 极地考察</v>
          </cell>
        </row>
        <row r="1134">
          <cell r="A1134" t="str">
            <v>2200212 海洋矿产资源勘探研究</v>
          </cell>
        </row>
        <row r="1135">
          <cell r="A1135" t="str">
            <v>2200213 海港航标维护</v>
          </cell>
        </row>
        <row r="1136">
          <cell r="A1136" t="str">
            <v>2200215 海水淡化</v>
          </cell>
        </row>
        <row r="1137">
          <cell r="A1137" t="str">
            <v>2200217 无居民海岛使用金支出</v>
          </cell>
        </row>
        <row r="1138">
          <cell r="A1138" t="str">
            <v>2200218 海岛和海域保护</v>
          </cell>
        </row>
        <row r="1139">
          <cell r="A1139" t="str">
            <v>2200250 事业运行</v>
          </cell>
        </row>
        <row r="1140">
          <cell r="A1140" t="str">
            <v>2200299 其他海洋管理事务支出</v>
          </cell>
        </row>
        <row r="1141">
          <cell r="A1141" t="str">
            <v>22003 测绘事务</v>
          </cell>
        </row>
        <row r="1142">
          <cell r="A1142" t="str">
            <v>2200301 行政运行</v>
          </cell>
        </row>
        <row r="1143">
          <cell r="A1143" t="str">
            <v>2200302 一般行政管理事务</v>
          </cell>
        </row>
        <row r="1144">
          <cell r="A1144" t="str">
            <v>2200303 机关服务</v>
          </cell>
        </row>
        <row r="1145">
          <cell r="A1145" t="str">
            <v>2200304 基础测绘</v>
          </cell>
        </row>
        <row r="1146">
          <cell r="A1146" t="str">
            <v>2200305 航空摄影</v>
          </cell>
        </row>
        <row r="1147">
          <cell r="A1147" t="str">
            <v>2200306 测绘工程建设</v>
          </cell>
        </row>
        <row r="1148">
          <cell r="A1148" t="str">
            <v>2200350 事业运行</v>
          </cell>
        </row>
        <row r="1149">
          <cell r="A1149" t="str">
            <v>2200399 其他测绘事务支出</v>
          </cell>
        </row>
        <row r="1150">
          <cell r="A1150" t="str">
            <v>22005 气象事务</v>
          </cell>
        </row>
        <row r="1151">
          <cell r="A1151" t="str">
            <v>2200501 行政运行</v>
          </cell>
        </row>
        <row r="1152">
          <cell r="A1152" t="str">
            <v>2200502 一般行政管理事务</v>
          </cell>
        </row>
        <row r="1153">
          <cell r="A1153" t="str">
            <v>2200503 机关服务</v>
          </cell>
        </row>
        <row r="1154">
          <cell r="A1154" t="str">
            <v>2200504 气象事业机构</v>
          </cell>
        </row>
        <row r="1155">
          <cell r="A1155" t="str">
            <v>2200506 气象探测</v>
          </cell>
        </row>
        <row r="1156">
          <cell r="A1156" t="str">
            <v>2200507 气象信息传输及管理</v>
          </cell>
        </row>
        <row r="1157">
          <cell r="A1157" t="str">
            <v>2200508 气象预报预测</v>
          </cell>
        </row>
        <row r="1158">
          <cell r="A1158" t="str">
            <v>2200509 气象服务</v>
          </cell>
        </row>
        <row r="1159">
          <cell r="A1159" t="str">
            <v>2200510 气象装备保障维护</v>
          </cell>
        </row>
        <row r="1160">
          <cell r="A1160" t="str">
            <v>2200511 气象基础设施建设与维修</v>
          </cell>
        </row>
        <row r="1161">
          <cell r="A1161" t="str">
            <v>2200512 气象卫星</v>
          </cell>
        </row>
        <row r="1162">
          <cell r="A1162" t="str">
            <v>2200513 气象法规与标准</v>
          </cell>
        </row>
        <row r="1163">
          <cell r="A1163" t="str">
            <v>2200514 气象资金审计稽查</v>
          </cell>
        </row>
        <row r="1164">
          <cell r="A1164" t="str">
            <v>2200599 其他气象事务支出</v>
          </cell>
        </row>
        <row r="1165">
          <cell r="A1165" t="str">
            <v>22099 其他自然资源海洋气象等支出</v>
          </cell>
        </row>
        <row r="1166">
          <cell r="A1166" t="str">
            <v>221 住房保障支出</v>
          </cell>
        </row>
        <row r="1167">
          <cell r="A1167" t="str">
            <v>22101 保障性安居工程支出</v>
          </cell>
        </row>
        <row r="1168">
          <cell r="A1168" t="str">
            <v>2210101 廉租住房</v>
          </cell>
        </row>
        <row r="1169">
          <cell r="A1169" t="str">
            <v>2210102 沉陷区治理</v>
          </cell>
        </row>
        <row r="1170">
          <cell r="A1170" t="str">
            <v>2210103 棚户区改造</v>
          </cell>
        </row>
        <row r="1171">
          <cell r="A1171" t="str">
            <v>2210104 少数民族地区游牧民定居工程</v>
          </cell>
        </row>
        <row r="1172">
          <cell r="A1172" t="str">
            <v>2210105 农村危房改造</v>
          </cell>
        </row>
        <row r="1173">
          <cell r="A1173" t="str">
            <v>2210106 公共租赁住房</v>
          </cell>
        </row>
        <row r="1174">
          <cell r="A1174" t="str">
            <v>2210107 保障性住房租金补贴</v>
          </cell>
        </row>
        <row r="1175">
          <cell r="A1175" t="str">
            <v>2210199 其他保障性安居工程支出</v>
          </cell>
        </row>
        <row r="1176">
          <cell r="A1176" t="str">
            <v>22102 住房改革支出</v>
          </cell>
        </row>
        <row r="1177">
          <cell r="A1177" t="str">
            <v>2210201 住房公积金</v>
          </cell>
        </row>
        <row r="1178">
          <cell r="A1178" t="str">
            <v>2210202 提租补贴</v>
          </cell>
        </row>
        <row r="1179">
          <cell r="A1179" t="str">
            <v>2210203 购房补贴</v>
          </cell>
        </row>
        <row r="1180">
          <cell r="A1180" t="str">
            <v>22103 城乡社区住宅</v>
          </cell>
        </row>
        <row r="1181">
          <cell r="A1181" t="str">
            <v>2210301 公有住房建设和维修改造支出</v>
          </cell>
        </row>
        <row r="1182">
          <cell r="A1182" t="str">
            <v>2210302 住房公积金管理</v>
          </cell>
        </row>
        <row r="1183">
          <cell r="A1183" t="str">
            <v>2210399 其他城乡社区住宅支出</v>
          </cell>
        </row>
        <row r="1184">
          <cell r="A1184" t="str">
            <v>222 粮油物资储备支出</v>
          </cell>
        </row>
        <row r="1185">
          <cell r="A1185" t="str">
            <v>22201 粮油事务</v>
          </cell>
        </row>
        <row r="1186">
          <cell r="A1186" t="str">
            <v>2220101 行政运行</v>
          </cell>
        </row>
        <row r="1187">
          <cell r="A1187" t="str">
            <v>2220102 一般行政管理事务</v>
          </cell>
        </row>
        <row r="1188">
          <cell r="A1188" t="str">
            <v>2220103 机关服务</v>
          </cell>
        </row>
        <row r="1189">
          <cell r="A1189" t="str">
            <v>2220104 粮食财务与审计支出</v>
          </cell>
        </row>
        <row r="1190">
          <cell r="A1190" t="str">
            <v>2220105 粮食信息统计</v>
          </cell>
        </row>
        <row r="1191">
          <cell r="A1191" t="str">
            <v>2220106 粮食专项业务活动</v>
          </cell>
        </row>
        <row r="1192">
          <cell r="A1192" t="str">
            <v>2220107 国家粮油差价补贴</v>
          </cell>
        </row>
        <row r="1193">
          <cell r="A1193" t="str">
            <v>2220112 粮食财务挂账利息补贴</v>
          </cell>
        </row>
        <row r="1194">
          <cell r="A1194" t="str">
            <v>2220113 粮食财务挂账消化款</v>
          </cell>
        </row>
        <row r="1195">
          <cell r="A1195" t="str">
            <v>2220114 处理陈化粮补贴</v>
          </cell>
        </row>
        <row r="1196">
          <cell r="A1196" t="str">
            <v>2220115 粮食风险基金</v>
          </cell>
        </row>
        <row r="1197">
          <cell r="A1197" t="str">
            <v>2220118 粮油市场调控专项资金</v>
          </cell>
        </row>
        <row r="1198">
          <cell r="A1198" t="str">
            <v>2220150 事业运行</v>
          </cell>
        </row>
        <row r="1199">
          <cell r="A1199" t="str">
            <v>2220199 其他粮油事务支出</v>
          </cell>
        </row>
        <row r="1200">
          <cell r="A1200" t="str">
            <v>22202 物资事务</v>
          </cell>
        </row>
        <row r="1201">
          <cell r="A1201" t="str">
            <v>2220201 行政运行</v>
          </cell>
        </row>
        <row r="1202">
          <cell r="A1202" t="str">
            <v>2220202 一般行政管理事务</v>
          </cell>
        </row>
        <row r="1203">
          <cell r="A1203" t="str">
            <v>2220203 机关服务</v>
          </cell>
        </row>
        <row r="1204">
          <cell r="A1204" t="str">
            <v>2220204 铁路专用线</v>
          </cell>
        </row>
        <row r="1205">
          <cell r="A1205" t="str">
            <v>2220205 护库武警和民兵支出</v>
          </cell>
        </row>
        <row r="1206">
          <cell r="A1206" t="str">
            <v>2220206 物资保管与保养</v>
          </cell>
        </row>
        <row r="1207">
          <cell r="A1207" t="str">
            <v>2220207 专项贷款利息</v>
          </cell>
        </row>
        <row r="1208">
          <cell r="A1208" t="str">
            <v>2220209 物资转移</v>
          </cell>
        </row>
        <row r="1209">
          <cell r="A1209" t="str">
            <v>2220210 物资轮换</v>
          </cell>
        </row>
        <row r="1210">
          <cell r="A1210" t="str">
            <v>2220211 仓库建设</v>
          </cell>
        </row>
        <row r="1211">
          <cell r="A1211" t="str">
            <v>2220212 仓库安防</v>
          </cell>
        </row>
        <row r="1212">
          <cell r="A1212" t="str">
            <v>2220250 事业运行</v>
          </cell>
        </row>
        <row r="1213">
          <cell r="A1213" t="str">
            <v>2220299 其他物资事务支出</v>
          </cell>
        </row>
        <row r="1214">
          <cell r="A1214" t="str">
            <v>22203 能源储备</v>
          </cell>
        </row>
        <row r="1215">
          <cell r="A1215" t="str">
            <v>2220301 石油储备</v>
          </cell>
        </row>
        <row r="1216">
          <cell r="A1216" t="str">
            <v>2220303 天然铀能源储备</v>
          </cell>
        </row>
        <row r="1217">
          <cell r="A1217" t="str">
            <v>2220304 煤炭储备</v>
          </cell>
        </row>
        <row r="1218">
          <cell r="A1218" t="str">
            <v>2220399 其他能源储备支出</v>
          </cell>
        </row>
        <row r="1219">
          <cell r="A1219" t="str">
            <v>22204 粮油储备</v>
          </cell>
        </row>
        <row r="1220">
          <cell r="A1220" t="str">
            <v>2220401 储备粮油补贴</v>
          </cell>
        </row>
        <row r="1221">
          <cell r="A1221" t="str">
            <v>2220402 储备粮油差价补贴</v>
          </cell>
        </row>
        <row r="1222">
          <cell r="A1222" t="str">
            <v>2220403 储备粮（油）库建设</v>
          </cell>
        </row>
        <row r="1223">
          <cell r="A1223" t="str">
            <v>2220404 最低收购价政策支出</v>
          </cell>
        </row>
        <row r="1224">
          <cell r="A1224" t="str">
            <v>2220499 其他粮油储备支出</v>
          </cell>
        </row>
        <row r="1225">
          <cell r="A1225" t="str">
            <v>22205 重要商品储备</v>
          </cell>
        </row>
        <row r="1226">
          <cell r="A1226" t="str">
            <v>2220501 棉花储备</v>
          </cell>
        </row>
        <row r="1227">
          <cell r="A1227" t="str">
            <v>2220502 食糖储备</v>
          </cell>
        </row>
        <row r="1228">
          <cell r="A1228" t="str">
            <v>2220503 肉类储备</v>
          </cell>
        </row>
        <row r="1229">
          <cell r="A1229" t="str">
            <v>2220504 化肥储备</v>
          </cell>
        </row>
        <row r="1230">
          <cell r="A1230" t="str">
            <v>2220505 农药储备</v>
          </cell>
        </row>
        <row r="1231">
          <cell r="A1231" t="str">
            <v>2220506 边销茶储备</v>
          </cell>
        </row>
        <row r="1232">
          <cell r="A1232" t="str">
            <v>2220507 羊毛储备</v>
          </cell>
        </row>
        <row r="1233">
          <cell r="A1233" t="str">
            <v>2220508 医药储备</v>
          </cell>
        </row>
        <row r="1234">
          <cell r="A1234" t="str">
            <v>2220509 食盐储备</v>
          </cell>
        </row>
        <row r="1235">
          <cell r="A1235" t="str">
            <v>2220510 战略物资储备</v>
          </cell>
        </row>
        <row r="1236">
          <cell r="A1236" t="str">
            <v>2220599 其他重要商品储备支出</v>
          </cell>
        </row>
        <row r="1237">
          <cell r="A1237" t="str">
            <v>224 灾害防治及应急管理支出</v>
          </cell>
        </row>
        <row r="1238">
          <cell r="A1238" t="str">
            <v>22401 应急管理事务</v>
          </cell>
        </row>
        <row r="1239">
          <cell r="A1239" t="str">
            <v>2240101 行政运行</v>
          </cell>
        </row>
        <row r="1240">
          <cell r="A1240" t="str">
            <v>2240102 一般行政管理事务</v>
          </cell>
        </row>
        <row r="1241">
          <cell r="A1241" t="str">
            <v>2240103 机关服务</v>
          </cell>
        </row>
        <row r="1242">
          <cell r="A1242" t="str">
            <v>2240104 灾害风险防治</v>
          </cell>
        </row>
        <row r="1243">
          <cell r="A1243" t="str">
            <v>2240105 国务院安委会专项</v>
          </cell>
        </row>
        <row r="1244">
          <cell r="A1244" t="str">
            <v>2240106 安全监管</v>
          </cell>
        </row>
        <row r="1245">
          <cell r="A1245" t="str">
            <v>2240107 安全生产基础</v>
          </cell>
        </row>
        <row r="1246">
          <cell r="A1246" t="str">
            <v>2240108 应急救援</v>
          </cell>
        </row>
        <row r="1247">
          <cell r="A1247" t="str">
            <v>2240109 应急管理</v>
          </cell>
        </row>
        <row r="1248">
          <cell r="A1248" t="str">
            <v>2240150 事业运行</v>
          </cell>
        </row>
        <row r="1249">
          <cell r="A1249" t="str">
            <v>2240199 其他应急管理支出</v>
          </cell>
        </row>
        <row r="1250">
          <cell r="A1250" t="str">
            <v>22402 消防事务</v>
          </cell>
        </row>
        <row r="1251">
          <cell r="A1251" t="str">
            <v>2240201 行政运行</v>
          </cell>
        </row>
        <row r="1252">
          <cell r="A1252" t="str">
            <v>2240202 一般行政管理实务</v>
          </cell>
        </row>
        <row r="1253">
          <cell r="A1253" t="str">
            <v>2240203 机关服务</v>
          </cell>
        </row>
        <row r="1254">
          <cell r="A1254" t="str">
            <v>2240204 消防应急救援</v>
          </cell>
        </row>
        <row r="1255">
          <cell r="A1255" t="str">
            <v>2240299 其他消防事务支出</v>
          </cell>
        </row>
        <row r="1256">
          <cell r="A1256" t="str">
            <v>22403 森林消防事务</v>
          </cell>
        </row>
        <row r="1257">
          <cell r="A1257" t="str">
            <v>2240301 行政运行</v>
          </cell>
        </row>
        <row r="1258">
          <cell r="A1258" t="str">
            <v>2240302 一般行政管理事务</v>
          </cell>
        </row>
        <row r="1259">
          <cell r="A1259" t="str">
            <v>2240303 机关服务</v>
          </cell>
        </row>
        <row r="1260">
          <cell r="A1260" t="str">
            <v>2240304 森林消防应急救援</v>
          </cell>
        </row>
        <row r="1261">
          <cell r="A1261" t="str">
            <v>2240399 其他森林消防事务支出</v>
          </cell>
        </row>
        <row r="1262">
          <cell r="A1262" t="str">
            <v>22404 煤矿安全</v>
          </cell>
        </row>
        <row r="1263">
          <cell r="A1263" t="str">
            <v>2240401 行政运行</v>
          </cell>
        </row>
        <row r="1264">
          <cell r="A1264" t="str">
            <v>2240402 一般行政管理事务</v>
          </cell>
        </row>
        <row r="1265">
          <cell r="A1265" t="str">
            <v>2240403 机关服务</v>
          </cell>
        </row>
        <row r="1266">
          <cell r="A1266" t="str">
            <v>2240404 煤矿安全监察事务</v>
          </cell>
        </row>
        <row r="1267">
          <cell r="A1267" t="str">
            <v>2240405 煤矿应急救援事务</v>
          </cell>
        </row>
        <row r="1268">
          <cell r="A1268" t="str">
            <v>2240450 事业运行</v>
          </cell>
        </row>
        <row r="1269">
          <cell r="A1269" t="str">
            <v>2240499 其他煤矿安全支出</v>
          </cell>
        </row>
        <row r="1270">
          <cell r="A1270" t="str">
            <v>22405 地震事务</v>
          </cell>
        </row>
        <row r="1271">
          <cell r="A1271" t="str">
            <v>2240501 行政运行</v>
          </cell>
        </row>
        <row r="1272">
          <cell r="A1272" t="str">
            <v>2240502 一般行政管理事务</v>
          </cell>
        </row>
        <row r="1273">
          <cell r="A1273" t="str">
            <v>2240503 机关服务</v>
          </cell>
        </row>
        <row r="1274">
          <cell r="A1274" t="str">
            <v>2240504 地震监测</v>
          </cell>
        </row>
        <row r="1275">
          <cell r="A1275" t="str">
            <v>2240505 地震预测预报</v>
          </cell>
        </row>
        <row r="1276">
          <cell r="A1276" t="str">
            <v>2240506 地震灾害预防</v>
          </cell>
        </row>
        <row r="1277">
          <cell r="A1277" t="str">
            <v>2240507 地震应急救援</v>
          </cell>
        </row>
        <row r="1278">
          <cell r="A1278" t="str">
            <v>2240508 地震环境探察</v>
          </cell>
        </row>
        <row r="1279">
          <cell r="A1279" t="str">
            <v>2240509 防震减灾信息管理</v>
          </cell>
        </row>
        <row r="1280">
          <cell r="A1280" t="str">
            <v>2240510 防震减灾基础管理</v>
          </cell>
        </row>
        <row r="1281">
          <cell r="A1281" t="str">
            <v>2240550 地震事业机构</v>
          </cell>
        </row>
        <row r="1282">
          <cell r="A1282" t="str">
            <v>2240599 其他地震事务支出</v>
          </cell>
        </row>
        <row r="1283">
          <cell r="A1283" t="str">
            <v>22406 自然灾害防治</v>
          </cell>
        </row>
        <row r="1284">
          <cell r="A1284" t="str">
            <v>2240601 地质灾害防治</v>
          </cell>
        </row>
        <row r="1285">
          <cell r="A1285" t="str">
            <v>2240602 森林草原防灾减灾</v>
          </cell>
        </row>
        <row r="1286">
          <cell r="A1286" t="str">
            <v>2240699 其他自然灾害防治支出</v>
          </cell>
        </row>
        <row r="1287">
          <cell r="A1287" t="str">
            <v>22407 自然灾害救灾及恢复重建支出</v>
          </cell>
        </row>
        <row r="1288">
          <cell r="A1288" t="str">
            <v>2240701 中央自然灾害生活补助</v>
          </cell>
        </row>
        <row r="1289">
          <cell r="A1289" t="str">
            <v>2240702 地方自然灾害生活补助</v>
          </cell>
        </row>
        <row r="1290">
          <cell r="A1290" t="str">
            <v>2240703 自然灾害救灾补助</v>
          </cell>
        </row>
        <row r="1291">
          <cell r="A1291" t="str">
            <v>2240704 自然灾害灾后重建补助</v>
          </cell>
        </row>
        <row r="1293">
          <cell r="A1293" t="str">
            <v>22499 其他灾害防治及应急管理支出</v>
          </cell>
        </row>
        <row r="1294">
          <cell r="A1294" t="str">
            <v>227 预备费</v>
          </cell>
        </row>
        <row r="1295">
          <cell r="A1295" t="str">
            <v>231 债务还本支出</v>
          </cell>
        </row>
        <row r="1296">
          <cell r="A1296" t="str">
            <v>23103 地方政府一般债务还本支出</v>
          </cell>
        </row>
        <row r="1297">
          <cell r="A1297" t="str">
            <v>2310301 地方政府一般债券还本支出</v>
          </cell>
        </row>
        <row r="1298">
          <cell r="A1298" t="str">
            <v>2310302 地方政府向外国政府借款还本支出</v>
          </cell>
        </row>
        <row r="1299">
          <cell r="A1299" t="str">
            <v>2310303 地方政府向国际组织借款还本支出</v>
          </cell>
        </row>
        <row r="1300">
          <cell r="A1300" t="str">
            <v>2310399 地方政府其他一般债务还本支出</v>
          </cell>
        </row>
        <row r="1301">
          <cell r="A1301" t="str">
            <v>232 债务付息支出</v>
          </cell>
        </row>
        <row r="1302">
          <cell r="A1302" t="str">
            <v>23203 地方政府一般债务付息支出</v>
          </cell>
        </row>
        <row r="1303">
          <cell r="A1303" t="str">
            <v>2320301 地方政府一般债券付息支出</v>
          </cell>
        </row>
        <row r="1304">
          <cell r="A1304" t="str">
            <v>2320302 地方政府向外国政府借款付息支出</v>
          </cell>
        </row>
        <row r="1305">
          <cell r="A1305" t="str">
            <v>2320303 地方政府向国际组织借款付息支出</v>
          </cell>
        </row>
        <row r="1306">
          <cell r="A1306" t="str">
            <v>2320304 地方政府其他一般债务付息支出</v>
          </cell>
        </row>
        <row r="1307">
          <cell r="A1307" t="str">
            <v>233 债务发行费用支出</v>
          </cell>
        </row>
        <row r="1308">
          <cell r="A1308" t="str">
            <v>23303 地方政府一般债务发行费用支出</v>
          </cell>
        </row>
        <row r="1309">
          <cell r="A1309" t="str">
            <v>229 其他支出</v>
          </cell>
        </row>
        <row r="1310">
          <cell r="A1310" t="str">
            <v>22902 年初预留</v>
          </cell>
        </row>
        <row r="1311">
          <cell r="A1311" t="str">
            <v>22999 其他支出</v>
          </cell>
        </row>
        <row r="1312">
          <cell r="A1312" t="str">
            <v>支出合计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01"/>
      <sheetName val="02-2"/>
      <sheetName val="02"/>
      <sheetName val="说明1"/>
      <sheetName val="03-1"/>
      <sheetName val="03-2"/>
      <sheetName val="04"/>
      <sheetName val="05"/>
      <sheetName val="06"/>
      <sheetName val="说明2"/>
      <sheetName val="07"/>
      <sheetName val="08"/>
      <sheetName val="09"/>
      <sheetName val="10"/>
      <sheetName val="说明3"/>
      <sheetName val="11"/>
      <sheetName val="12"/>
      <sheetName val="13"/>
      <sheetName val="14"/>
      <sheetName val="15"/>
      <sheetName val="说明4"/>
      <sheetName val="16"/>
      <sheetName val="17"/>
      <sheetName val="18"/>
      <sheetName val="19-1"/>
      <sheetName val="19-2"/>
      <sheetName val="20"/>
      <sheetName val="21-1"/>
      <sheetName val="21-2"/>
      <sheetName val="22"/>
      <sheetName val="说明5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园区01"/>
      <sheetName val="园区02"/>
      <sheetName val="园区03"/>
      <sheetName val="园区04"/>
      <sheetName val="园区05"/>
      <sheetName val="园区06"/>
      <sheetName val="园区07"/>
      <sheetName val="园区08"/>
      <sheetName val="园区09"/>
      <sheetName val="园区10"/>
      <sheetName val="边合区01"/>
      <sheetName val="边合区02"/>
      <sheetName val="边合区03"/>
      <sheetName val="边合区04"/>
      <sheetName val="边合区05"/>
      <sheetName val="边合区06"/>
      <sheetName val="边合区07"/>
      <sheetName val="边合区08"/>
    </sheetNames>
    <sheetDataSet>
      <sheetData sheetId="0" refreshError="1">
        <row r="7">
          <cell r="B7">
            <v>43466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1"/>
  <sheetViews>
    <sheetView topLeftCell="A10" workbookViewId="0">
      <selection activeCell="D29" sqref="D29"/>
    </sheetView>
  </sheetViews>
  <sheetFormatPr defaultColWidth="9" defaultRowHeight="14.25"/>
  <cols>
    <col min="1" max="1" width="110.375" customWidth="1"/>
  </cols>
  <sheetData>
    <row r="1" ht="30.75" customHeight="1"/>
    <row r="2" ht="30.75" customHeight="1"/>
    <row r="3" ht="30.75" customHeight="1"/>
    <row r="4" ht="45.75" spans="1:15">
      <c r="A4" s="183" t="s">
        <v>0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</row>
    <row r="5" ht="45.75" spans="1:15">
      <c r="A5" s="183" t="s">
        <v>1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</row>
    <row r="6" ht="38.25" spans="1:15">
      <c r="A6" s="185" t="s">
        <v>2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</row>
    <row r="7" ht="53.25" spans="1:15">
      <c r="A7" s="186"/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ht="22.5" spans="1:15">
      <c r="A8" s="187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</row>
    <row r="9" ht="22.5" spans="1:15">
      <c r="A9" s="187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</row>
    <row r="10" ht="22.5" spans="1:15">
      <c r="A10" s="187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</row>
    <row r="11" ht="22.5" spans="1:15">
      <c r="A11" s="187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</row>
    <row r="12" ht="22.5" spans="1:15">
      <c r="A12" s="187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</row>
    <row r="13" ht="22.5" spans="1:15">
      <c r="A13" s="187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</row>
    <row r="14" ht="22.5" spans="1:15">
      <c r="A14" s="187"/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</row>
    <row r="15" ht="22.5" spans="1:15">
      <c r="A15" s="187"/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</row>
    <row r="16" ht="22.5" spans="1:15">
      <c r="A16" s="187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</row>
    <row r="17" ht="22.5" spans="1:15">
      <c r="A17" s="187"/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</row>
    <row r="18" ht="22.5" spans="1:15">
      <c r="A18" s="187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</row>
    <row r="19" ht="22.5" spans="1:15">
      <c r="A19" s="187"/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</row>
    <row r="20" ht="22.5" spans="1:15">
      <c r="A20" s="187"/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</row>
    <row r="21" ht="22.5" spans="1:15">
      <c r="A21" s="188" t="s">
        <v>3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</row>
    <row r="22" ht="22.5" spans="1:15">
      <c r="A22" s="189">
        <v>43775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</row>
    <row r="23" spans="1:15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</row>
    <row r="24" spans="1:15">
      <c r="A24" s="184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</row>
    <row r="25" spans="1:15">
      <c r="A25" s="184"/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</row>
    <row r="26" spans="1:15">
      <c r="A26" s="184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</row>
    <row r="27" spans="1:15">
      <c r="A27" s="184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</row>
    <row r="28" spans="1:15">
      <c r="A28" s="184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</row>
    <row r="29" spans="1:15">
      <c r="A29" s="184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</row>
    <row r="30" spans="1:15">
      <c r="A30" s="184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</row>
    <row r="31" spans="1:15">
      <c r="A31" s="184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</row>
    <row r="32" spans="1:15">
      <c r="A32" s="184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</row>
    <row r="33" spans="1:15">
      <c r="A33" s="184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</row>
    <row r="34" spans="1:15">
      <c r="A34" s="184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</row>
    <row r="35" spans="1:15">
      <c r="A35" s="184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</row>
    <row r="36" spans="1:15">
      <c r="A36" s="184"/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</row>
    <row r="37" spans="1:15">
      <c r="A37" s="184"/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</row>
    <row r="38" spans="1:15">
      <c r="A38" s="184"/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</row>
    <row r="39" spans="1:15">
      <c r="A39" s="184"/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</row>
    <row r="40" spans="1:15">
      <c r="A40" s="184"/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</row>
    <row r="41" spans="1:15">
      <c r="A41" s="184"/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</row>
  </sheetData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E20"/>
  <sheetViews>
    <sheetView workbookViewId="0">
      <selection activeCell="J5" sqref="J5"/>
    </sheetView>
  </sheetViews>
  <sheetFormatPr defaultColWidth="8" defaultRowHeight="14.25" outlineLevelCol="4"/>
  <cols>
    <col min="1" max="1" width="31.9166666666667" style="1" customWidth="1"/>
    <col min="2" max="2" width="16.025" style="1" customWidth="1"/>
    <col min="3" max="3" width="15.5416666666667" style="1" customWidth="1"/>
    <col min="4" max="4" width="19.5" style="1" customWidth="1"/>
    <col min="5" max="5" width="13.875" style="1" customWidth="1"/>
    <col min="6" max="16384" width="8" style="1"/>
  </cols>
  <sheetData>
    <row r="1" ht="18.75" spans="1:1">
      <c r="A1" s="2" t="s">
        <v>227</v>
      </c>
    </row>
    <row r="2" ht="25.5" spans="1:4">
      <c r="A2" s="3" t="s">
        <v>228</v>
      </c>
      <c r="B2" s="3"/>
      <c r="C2" s="3"/>
      <c r="D2" s="3"/>
    </row>
    <row r="3" ht="37.5" spans="1:4">
      <c r="A3" s="4" t="s">
        <v>207</v>
      </c>
      <c r="B3" s="5" t="str">
        <f>YEAR([3]封面!$B$7)&amp;"年预算数"</f>
        <v>2019年预算数</v>
      </c>
      <c r="C3" s="5" t="s">
        <v>209</v>
      </c>
      <c r="D3" s="5" t="s">
        <v>89</v>
      </c>
    </row>
    <row r="4" ht="30" customHeight="1" spans="1:4">
      <c r="A4" s="6" t="s">
        <v>229</v>
      </c>
      <c r="B4" s="7"/>
      <c r="C4" s="7">
        <v>46</v>
      </c>
      <c r="D4" s="7">
        <f t="shared" ref="D4:D13" si="0">B4+C4</f>
        <v>46</v>
      </c>
    </row>
    <row r="5" ht="30" customHeight="1" spans="1:4">
      <c r="A5" s="8" t="s">
        <v>230</v>
      </c>
      <c r="B5" s="9"/>
      <c r="C5" s="9">
        <v>331</v>
      </c>
      <c r="D5" s="7">
        <f t="shared" si="0"/>
        <v>331</v>
      </c>
    </row>
    <row r="6" ht="30" customHeight="1" spans="1:4">
      <c r="A6" s="8" t="s">
        <v>231</v>
      </c>
      <c r="B6" s="9"/>
      <c r="C6" s="9"/>
      <c r="D6" s="7">
        <f t="shared" si="0"/>
        <v>0</v>
      </c>
    </row>
    <row r="7" ht="30" customHeight="1" spans="1:4">
      <c r="A7" s="8" t="s">
        <v>232</v>
      </c>
      <c r="B7" s="9">
        <v>1946</v>
      </c>
      <c r="C7" s="9">
        <v>-200</v>
      </c>
      <c r="D7" s="7">
        <f t="shared" si="0"/>
        <v>1746</v>
      </c>
    </row>
    <row r="8" ht="30" customHeight="1" spans="1:4">
      <c r="A8" s="8" t="s">
        <v>233</v>
      </c>
      <c r="B8" s="9">
        <v>800</v>
      </c>
      <c r="C8" s="9">
        <v>-800</v>
      </c>
      <c r="D8" s="7">
        <f t="shared" si="0"/>
        <v>0</v>
      </c>
    </row>
    <row r="9" ht="30" customHeight="1" spans="1:4">
      <c r="A9" s="8" t="s">
        <v>234</v>
      </c>
      <c r="B9" s="7"/>
      <c r="C9" s="7"/>
      <c r="D9" s="7">
        <f t="shared" si="0"/>
        <v>0</v>
      </c>
    </row>
    <row r="10" ht="30" customHeight="1" spans="1:4">
      <c r="A10" s="10" t="s">
        <v>235</v>
      </c>
      <c r="B10" s="9"/>
      <c r="C10" s="9"/>
      <c r="D10" s="7">
        <f t="shared" si="0"/>
        <v>0</v>
      </c>
    </row>
    <row r="11" ht="30" customHeight="1" spans="1:4">
      <c r="A11" s="10" t="s">
        <v>236</v>
      </c>
      <c r="B11" s="9">
        <v>518</v>
      </c>
      <c r="C11" s="9">
        <v>15756</v>
      </c>
      <c r="D11" s="7">
        <f t="shared" si="0"/>
        <v>16274</v>
      </c>
    </row>
    <row r="12" ht="30" customHeight="1" spans="1:4">
      <c r="A12" s="10" t="s">
        <v>237</v>
      </c>
      <c r="B12" s="9"/>
      <c r="C12" s="9"/>
      <c r="D12" s="7">
        <f t="shared" si="0"/>
        <v>0</v>
      </c>
    </row>
    <row r="13" ht="30" customHeight="1" spans="1:4">
      <c r="A13" s="10" t="s">
        <v>238</v>
      </c>
      <c r="B13" s="9"/>
      <c r="C13" s="9"/>
      <c r="D13" s="7">
        <f t="shared" si="0"/>
        <v>0</v>
      </c>
    </row>
    <row r="14" ht="30" customHeight="1" spans="1:4">
      <c r="A14" s="11" t="s">
        <v>239</v>
      </c>
      <c r="B14" s="12">
        <f>SUM(B4:B13)</f>
        <v>3264</v>
      </c>
      <c r="C14" s="12">
        <f>SUM(C4:C13)</f>
        <v>15133</v>
      </c>
      <c r="D14" s="12">
        <f>SUM(D4:D13)</f>
        <v>18397</v>
      </c>
    </row>
    <row r="15" ht="30" customHeight="1" spans="1:4">
      <c r="A15" s="13" t="s">
        <v>240</v>
      </c>
      <c r="B15" s="12">
        <f>SUM(B16:B16)</f>
        <v>0</v>
      </c>
      <c r="C15" s="12">
        <f>SUM(C16:C16)</f>
        <v>0</v>
      </c>
      <c r="D15" s="12">
        <f>SUM(D16:D16)</f>
        <v>0</v>
      </c>
    </row>
    <row r="16" ht="30" customHeight="1" spans="1:4">
      <c r="A16" s="14" t="s">
        <v>241</v>
      </c>
      <c r="B16" s="12"/>
      <c r="C16" s="12"/>
      <c r="D16" s="12">
        <f t="shared" ref="D16:D18" si="1">B16+C16</f>
        <v>0</v>
      </c>
    </row>
    <row r="17" ht="30" customHeight="1" spans="1:4">
      <c r="A17" s="15" t="s">
        <v>242</v>
      </c>
      <c r="B17" s="12"/>
      <c r="C17" s="12"/>
      <c r="D17" s="12">
        <f t="shared" si="1"/>
        <v>0</v>
      </c>
    </row>
    <row r="18" ht="30" customHeight="1" spans="1:5">
      <c r="A18" s="15" t="s">
        <v>243</v>
      </c>
      <c r="B18" s="16">
        <v>14000</v>
      </c>
      <c r="C18" s="16">
        <f>48367-14000</f>
        <v>34367</v>
      </c>
      <c r="D18" s="12">
        <f t="shared" si="1"/>
        <v>48367</v>
      </c>
      <c r="E18" s="17"/>
    </row>
    <row r="19" ht="30" customHeight="1" spans="1:4">
      <c r="A19" s="15" t="s">
        <v>244</v>
      </c>
      <c r="B19" s="16"/>
      <c r="C19" s="16"/>
      <c r="D19" s="16"/>
    </row>
    <row r="20" ht="30" customHeight="1" spans="1:4">
      <c r="A20" s="11" t="s">
        <v>245</v>
      </c>
      <c r="B20" s="12">
        <f>B4+B5+B6+B7+B8+B9+B10+B11+B12+B13+B15+B17+B18+B19</f>
        <v>17264</v>
      </c>
      <c r="C20" s="12">
        <f>C4+C5+C6+C7+C8+C9+C10+C11+C12+C13+C15+C17+C18+C19</f>
        <v>49500</v>
      </c>
      <c r="D20" s="12">
        <f>D4+D5+D6+D7+D8+D9+D10+D11+D12+D13+D15+D17+D18+D19</f>
        <v>66764</v>
      </c>
    </row>
  </sheetData>
  <mergeCells count="1">
    <mergeCell ref="A2:D2"/>
  </mergeCells>
  <conditionalFormatting sqref="A14">
    <cfRule type="expression" dxfId="0" priority="2" stopIfTrue="1">
      <formula>"len($A:$A)=3"</formula>
    </cfRule>
  </conditionalFormatting>
  <conditionalFormatting sqref="A16">
    <cfRule type="expression" dxfId="0" priority="4" stopIfTrue="1">
      <formula>"len($A:$A)=3"</formula>
    </cfRule>
  </conditionalFormatting>
  <conditionalFormatting sqref="A20">
    <cfRule type="expression" dxfId="0" priority="1" stopIfTrue="1">
      <formula>"len($A:$A)=3"</formula>
    </cfRule>
  </conditionalFormatting>
  <conditionalFormatting sqref="A15:A16">
    <cfRule type="expression" dxfId="0" priority="3" stopIfTrue="1">
      <formula>"len($A:$A)=3"</formula>
    </cfRule>
  </conditionalFormatting>
  <pageMargins left="0.629166666666667" right="0.55" top="1" bottom="1" header="0.509027777777778" footer="0.509027777777778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17"/>
  <sheetViews>
    <sheetView workbookViewId="0">
      <selection activeCell="E7" sqref="E7"/>
    </sheetView>
  </sheetViews>
  <sheetFormatPr defaultColWidth="9" defaultRowHeight="14.25"/>
  <cols>
    <col min="1" max="1" width="84" customWidth="1"/>
  </cols>
  <sheetData>
    <row r="1" ht="38" customHeight="1" spans="1:1">
      <c r="A1" s="180" t="s">
        <v>4</v>
      </c>
    </row>
    <row r="2" ht="36" customHeight="1" spans="1:1">
      <c r="A2" s="181" t="s">
        <v>5</v>
      </c>
    </row>
    <row r="3" ht="36" customHeight="1" spans="1:1">
      <c r="A3" s="181"/>
    </row>
    <row r="4" ht="36" customHeight="1" spans="1:1">
      <c r="A4" s="181" t="s">
        <v>6</v>
      </c>
    </row>
    <row r="5" ht="36" customHeight="1" spans="1:1">
      <c r="A5" s="181"/>
    </row>
    <row r="6" ht="36" customHeight="1" spans="1:1">
      <c r="A6" s="181" t="s">
        <v>7</v>
      </c>
    </row>
    <row r="7" ht="36" customHeight="1" spans="1:1">
      <c r="A7" s="182"/>
    </row>
    <row r="8" ht="36" customHeight="1" spans="1:1">
      <c r="A8" s="181" t="s">
        <v>8</v>
      </c>
    </row>
    <row r="9" ht="36" customHeight="1" spans="1:1">
      <c r="A9" s="182"/>
    </row>
    <row r="10" ht="36" customHeight="1" spans="1:1">
      <c r="A10" s="181" t="s">
        <v>9</v>
      </c>
    </row>
    <row r="11" ht="36" customHeight="1" spans="1:1">
      <c r="A11" s="182"/>
    </row>
    <row r="12" ht="36" customHeight="1" spans="1:1">
      <c r="A12" s="181" t="s">
        <v>10</v>
      </c>
    </row>
    <row r="13" ht="36" customHeight="1"/>
    <row r="14" ht="36" customHeight="1" spans="1:1">
      <c r="A14" s="181" t="s">
        <v>11</v>
      </c>
    </row>
    <row r="15" ht="36" customHeight="1"/>
    <row r="16" ht="36" customHeight="1" spans="1:1">
      <c r="A16" s="181" t="s">
        <v>12</v>
      </c>
    </row>
    <row r="17" ht="36" customHeight="1"/>
  </sheetData>
  <pageMargins left="1.10138888888889" right="1.02291666666667" top="1.45625" bottom="1.37777777777778" header="0.313888888888889" footer="0.313888888888889"/>
  <pageSetup paperSize="9" scale="8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H44"/>
  <sheetViews>
    <sheetView tabSelected="1" workbookViewId="0">
      <pane xSplit="1" ySplit="3" topLeftCell="B34" activePane="bottomRight" state="frozen"/>
      <selection/>
      <selection pane="topRight"/>
      <selection pane="bottomLeft"/>
      <selection pane="bottomRight" activeCell="H47" sqref="H47"/>
    </sheetView>
  </sheetViews>
  <sheetFormatPr defaultColWidth="9" defaultRowHeight="15.75" outlineLevelCol="7"/>
  <cols>
    <col min="1" max="1" width="25.25" style="154" customWidth="1"/>
    <col min="2" max="2" width="9.5" style="155" customWidth="1"/>
    <col min="3" max="3" width="8.5" style="155" customWidth="1"/>
    <col min="4" max="4" width="9.375" style="155" customWidth="1"/>
    <col min="5" max="5" width="23.875" style="155" customWidth="1"/>
    <col min="6" max="6" width="8.90833333333333" style="155" customWidth="1"/>
    <col min="7" max="7" width="8.25" style="155" customWidth="1"/>
    <col min="8" max="8" width="9.125" style="155" customWidth="1"/>
    <col min="9" max="255" width="9" style="156"/>
    <col min="256" max="16383" width="9" style="1"/>
  </cols>
  <sheetData>
    <row r="1" ht="18.75" spans="1:1">
      <c r="A1" s="140" t="s">
        <v>13</v>
      </c>
    </row>
    <row r="2" ht="18.75" spans="1:8">
      <c r="A2" s="157" t="s">
        <v>14</v>
      </c>
      <c r="B2" s="157"/>
      <c r="C2" s="157"/>
      <c r="D2" s="157"/>
      <c r="E2" s="157"/>
      <c r="F2" s="157"/>
      <c r="G2" s="157"/>
      <c r="H2" s="157"/>
    </row>
    <row r="3" ht="24" customHeight="1" spans="1:8">
      <c r="A3" s="158"/>
      <c r="B3" s="159"/>
      <c r="C3" s="159"/>
      <c r="D3" s="159"/>
      <c r="E3" s="160"/>
      <c r="F3" s="161" t="s">
        <v>15</v>
      </c>
      <c r="G3" s="162"/>
      <c r="H3" s="162"/>
    </row>
    <row r="4" ht="24" customHeight="1" spans="1:8">
      <c r="A4" s="163" t="s">
        <v>16</v>
      </c>
      <c r="B4" s="164" t="s">
        <v>17</v>
      </c>
      <c r="C4" s="164" t="s">
        <v>18</v>
      </c>
      <c r="D4" s="164" t="s">
        <v>19</v>
      </c>
      <c r="E4" s="163" t="s">
        <v>16</v>
      </c>
      <c r="F4" s="164" t="s">
        <v>17</v>
      </c>
      <c r="G4" s="164" t="s">
        <v>18</v>
      </c>
      <c r="H4" s="164" t="s">
        <v>19</v>
      </c>
    </row>
    <row r="5" ht="24" customHeight="1" spans="1:8">
      <c r="A5" s="165" t="s">
        <v>20</v>
      </c>
      <c r="B5" s="166">
        <f>B6+B7+B38+B39+B40+B41</f>
        <v>347052</v>
      </c>
      <c r="C5" s="166">
        <f>C6+C7+C38+C39+C40+C41</f>
        <v>366300</v>
      </c>
      <c r="D5" s="166">
        <f>D6+D7+D38+D39+D40+D41</f>
        <v>372300</v>
      </c>
      <c r="E5" s="167" t="s">
        <v>21</v>
      </c>
      <c r="F5" s="166">
        <f t="shared" ref="F5:H5" si="0">SUM(F6,F7,F27,F28)</f>
        <v>346573</v>
      </c>
      <c r="G5" s="166">
        <f t="shared" si="0"/>
        <v>366300</v>
      </c>
      <c r="H5" s="166">
        <f t="shared" si="0"/>
        <v>372300</v>
      </c>
    </row>
    <row r="6" ht="24" customHeight="1" spans="1:8">
      <c r="A6" s="168" t="s">
        <v>22</v>
      </c>
      <c r="B6" s="166">
        <v>79479</v>
      </c>
      <c r="C6" s="166">
        <v>85100</v>
      </c>
      <c r="D6" s="166">
        <v>85100</v>
      </c>
      <c r="E6" s="169" t="s">
        <v>23</v>
      </c>
      <c r="F6" s="166">
        <v>328729</v>
      </c>
      <c r="G6" s="166">
        <v>348400</v>
      </c>
      <c r="H6" s="166">
        <v>348400</v>
      </c>
    </row>
    <row r="7" ht="24" customHeight="1" spans="1:8">
      <c r="A7" s="168" t="s">
        <v>24</v>
      </c>
      <c r="B7" s="166">
        <f>B8+B12+B37</f>
        <v>199469</v>
      </c>
      <c r="C7" s="166">
        <f>C8+C12+C37</f>
        <v>247219</v>
      </c>
      <c r="D7" s="166">
        <f>D8+D12+D37</f>
        <v>194163</v>
      </c>
      <c r="E7" s="169" t="s">
        <v>25</v>
      </c>
      <c r="F7" s="166">
        <f t="shared" ref="F7:H7" si="1">F8+F9+F10</f>
        <v>10122</v>
      </c>
      <c r="G7" s="166">
        <f t="shared" si="1"/>
        <v>3000</v>
      </c>
      <c r="H7" s="166">
        <f t="shared" si="1"/>
        <v>9000</v>
      </c>
    </row>
    <row r="8" ht="24" customHeight="1" spans="1:8">
      <c r="A8" s="168" t="s">
        <v>26</v>
      </c>
      <c r="B8" s="166">
        <f>SUM(B9:B11)</f>
        <v>8582</v>
      </c>
      <c r="C8" s="166">
        <f>SUM(C9:C11)</f>
        <v>8139</v>
      </c>
      <c r="D8" s="166">
        <f>SUM(D9:D11)</f>
        <v>7156</v>
      </c>
      <c r="E8" s="170" t="s">
        <v>27</v>
      </c>
      <c r="F8" s="166"/>
      <c r="G8" s="166"/>
      <c r="H8" s="166"/>
    </row>
    <row r="9" ht="24" customHeight="1" spans="1:8">
      <c r="A9" s="171" t="s">
        <v>28</v>
      </c>
      <c r="B9" s="166">
        <v>5611</v>
      </c>
      <c r="C9" s="166">
        <v>5611</v>
      </c>
      <c r="D9" s="166">
        <v>5611</v>
      </c>
      <c r="E9" s="170" t="s">
        <v>29</v>
      </c>
      <c r="F9" s="166">
        <v>0</v>
      </c>
      <c r="G9" s="166">
        <v>0</v>
      </c>
      <c r="H9" s="166">
        <v>0</v>
      </c>
    </row>
    <row r="10" ht="24" customHeight="1" spans="1:8">
      <c r="A10" s="171" t="s">
        <v>30</v>
      </c>
      <c r="B10" s="166">
        <v>528</v>
      </c>
      <c r="C10" s="166">
        <v>528</v>
      </c>
      <c r="D10" s="166">
        <v>528</v>
      </c>
      <c r="E10" s="170" t="s">
        <v>31</v>
      </c>
      <c r="F10" s="166">
        <f t="shared" ref="F10:H10" si="2">SUM(F11:F26)</f>
        <v>10122</v>
      </c>
      <c r="G10" s="166">
        <f t="shared" si="2"/>
        <v>3000</v>
      </c>
      <c r="H10" s="166">
        <f t="shared" si="2"/>
        <v>9000</v>
      </c>
    </row>
    <row r="11" ht="24" customHeight="1" spans="1:8">
      <c r="A11" s="171" t="s">
        <v>32</v>
      </c>
      <c r="B11" s="166">
        <v>2443</v>
      </c>
      <c r="C11" s="166">
        <v>2000</v>
      </c>
      <c r="D11" s="166">
        <v>1017</v>
      </c>
      <c r="E11" s="170" t="s">
        <v>33</v>
      </c>
      <c r="F11" s="166">
        <v>1242</v>
      </c>
      <c r="G11" s="166"/>
      <c r="H11" s="166">
        <v>1242</v>
      </c>
    </row>
    <row r="12" ht="24" customHeight="1" spans="1:8">
      <c r="A12" s="168" t="s">
        <v>34</v>
      </c>
      <c r="B12" s="166">
        <f>SUM(B13:B22,B23:B36)</f>
        <v>97890</v>
      </c>
      <c r="C12" s="166">
        <f>SUM(C13:C22,C23:C36)</f>
        <v>85458</v>
      </c>
      <c r="D12" s="166">
        <f>SUM(D13:D22,D23:D36)</f>
        <v>116328</v>
      </c>
      <c r="E12" s="170" t="s">
        <v>35</v>
      </c>
      <c r="F12" s="166">
        <v>0</v>
      </c>
      <c r="G12" s="166"/>
      <c r="H12" s="166">
        <v>0</v>
      </c>
    </row>
    <row r="13" ht="24" customHeight="1" spans="1:8">
      <c r="A13" s="172" t="s">
        <v>36</v>
      </c>
      <c r="B13" s="166">
        <v>3371</v>
      </c>
      <c r="C13" s="166">
        <v>3371</v>
      </c>
      <c r="D13" s="166">
        <v>3371</v>
      </c>
      <c r="E13" s="170" t="s">
        <v>37</v>
      </c>
      <c r="F13" s="166">
        <v>83</v>
      </c>
      <c r="G13" s="166"/>
      <c r="H13" s="166">
        <v>83</v>
      </c>
    </row>
    <row r="14" ht="24" customHeight="1" spans="1:8">
      <c r="A14" s="172" t="s">
        <v>38</v>
      </c>
      <c r="B14" s="166">
        <v>49068</v>
      </c>
      <c r="C14" s="166">
        <v>43697</v>
      </c>
      <c r="D14" s="166">
        <f>49447+1373</f>
        <v>50820</v>
      </c>
      <c r="E14" s="170" t="s">
        <v>39</v>
      </c>
      <c r="F14" s="166">
        <v>1645</v>
      </c>
      <c r="G14" s="166"/>
      <c r="H14" s="166">
        <v>1645</v>
      </c>
    </row>
    <row r="15" ht="24" customHeight="1" spans="1:8">
      <c r="A15" s="172" t="s">
        <v>40</v>
      </c>
      <c r="B15" s="166">
        <v>3439</v>
      </c>
      <c r="C15" s="166">
        <v>2893</v>
      </c>
      <c r="D15" s="166">
        <v>3439</v>
      </c>
      <c r="E15" s="170" t="s">
        <v>41</v>
      </c>
      <c r="F15" s="166">
        <v>2857</v>
      </c>
      <c r="G15" s="166"/>
      <c r="H15" s="166">
        <v>2857</v>
      </c>
    </row>
    <row r="16" ht="24" customHeight="1" spans="1:8">
      <c r="A16" s="172" t="s">
        <v>42</v>
      </c>
      <c r="B16" s="166">
        <v>3707</v>
      </c>
      <c r="C16" s="166">
        <f>1779</f>
        <v>1779</v>
      </c>
      <c r="D16" s="166">
        <v>3749</v>
      </c>
      <c r="E16" s="170" t="s">
        <v>43</v>
      </c>
      <c r="F16" s="166">
        <v>0</v>
      </c>
      <c r="G16" s="166"/>
      <c r="H16" s="166">
        <v>0</v>
      </c>
    </row>
    <row r="17" ht="24" customHeight="1" spans="1:8">
      <c r="A17" s="172" t="s">
        <v>44</v>
      </c>
      <c r="B17" s="166">
        <v>1070</v>
      </c>
      <c r="C17" s="166">
        <v>821</v>
      </c>
      <c r="D17" s="166">
        <v>821</v>
      </c>
      <c r="E17" s="170" t="s">
        <v>45</v>
      </c>
      <c r="F17" s="166">
        <v>150</v>
      </c>
      <c r="G17" s="166"/>
      <c r="H17" s="166">
        <v>150</v>
      </c>
    </row>
    <row r="18" ht="24" customHeight="1" spans="1:8">
      <c r="A18" s="172" t="s">
        <v>46</v>
      </c>
      <c r="B18" s="166">
        <v>1248</v>
      </c>
      <c r="C18" s="166">
        <v>1350</v>
      </c>
      <c r="D18" s="166">
        <v>6</v>
      </c>
      <c r="E18" s="170" t="s">
        <v>47</v>
      </c>
      <c r="F18" s="166">
        <v>1343</v>
      </c>
      <c r="G18" s="166"/>
      <c r="H18" s="166">
        <v>1043</v>
      </c>
    </row>
    <row r="19" ht="24" customHeight="1" spans="1:8">
      <c r="A19" s="172" t="s">
        <v>48</v>
      </c>
      <c r="B19" s="166">
        <v>10182</v>
      </c>
      <c r="C19" s="166">
        <f>1161+7874</f>
        <v>9035</v>
      </c>
      <c r="D19" s="166">
        <v>1161</v>
      </c>
      <c r="E19" s="170" t="s">
        <v>49</v>
      </c>
      <c r="F19" s="166">
        <v>0</v>
      </c>
      <c r="G19" s="166"/>
      <c r="H19" s="166">
        <v>0</v>
      </c>
    </row>
    <row r="20" ht="24" customHeight="1" spans="1:8">
      <c r="A20" s="172" t="s">
        <v>50</v>
      </c>
      <c r="B20" s="166">
        <v>6766</v>
      </c>
      <c r="C20" s="166">
        <v>5000</v>
      </c>
      <c r="D20" s="166">
        <v>6025</v>
      </c>
      <c r="E20" s="170" t="s">
        <v>51</v>
      </c>
      <c r="F20" s="166">
        <v>1046</v>
      </c>
      <c r="G20" s="166"/>
      <c r="H20" s="166">
        <f>1046-112</f>
        <v>934</v>
      </c>
    </row>
    <row r="21" ht="24" customHeight="1" spans="1:8">
      <c r="A21" s="172" t="s">
        <v>52</v>
      </c>
      <c r="B21" s="166">
        <v>261</v>
      </c>
      <c r="C21" s="166">
        <v>108</v>
      </c>
      <c r="D21" s="166">
        <v>108</v>
      </c>
      <c r="E21" s="170" t="s">
        <v>53</v>
      </c>
      <c r="F21" s="166">
        <v>55</v>
      </c>
      <c r="G21" s="166"/>
      <c r="H21" s="166">
        <v>55</v>
      </c>
    </row>
    <row r="22" ht="24" customHeight="1" spans="1:8">
      <c r="A22" s="172" t="s">
        <v>54</v>
      </c>
      <c r="B22" s="166">
        <v>950</v>
      </c>
      <c r="C22" s="166"/>
      <c r="D22" s="166"/>
      <c r="E22" s="170" t="s">
        <v>55</v>
      </c>
      <c r="F22" s="166">
        <v>-154</v>
      </c>
      <c r="G22" s="166"/>
      <c r="H22" s="166">
        <v>-154</v>
      </c>
    </row>
    <row r="23" ht="24" customHeight="1" spans="1:8">
      <c r="A23" s="172" t="s">
        <v>56</v>
      </c>
      <c r="B23" s="166">
        <v>247</v>
      </c>
      <c r="C23" s="166"/>
      <c r="D23" s="166">
        <v>264</v>
      </c>
      <c r="E23" s="170" t="s">
        <v>57</v>
      </c>
      <c r="F23" s="166">
        <v>-23</v>
      </c>
      <c r="G23" s="166"/>
      <c r="H23" s="166">
        <v>-23</v>
      </c>
    </row>
    <row r="24" ht="24" customHeight="1" spans="1:8">
      <c r="A24" s="172" t="s">
        <v>58</v>
      </c>
      <c r="B24" s="166">
        <v>2125</v>
      </c>
      <c r="C24" s="166">
        <v>1718</v>
      </c>
      <c r="D24" s="166">
        <v>2453</v>
      </c>
      <c r="E24" s="170" t="s">
        <v>59</v>
      </c>
      <c r="F24" s="166">
        <v>0</v>
      </c>
      <c r="G24" s="166"/>
      <c r="H24" s="166">
        <v>0</v>
      </c>
    </row>
    <row r="25" ht="24" customHeight="1" spans="1:8">
      <c r="A25" s="172" t="s">
        <v>60</v>
      </c>
      <c r="B25" s="166">
        <v>9863</v>
      </c>
      <c r="C25" s="166">
        <v>9540</v>
      </c>
      <c r="D25" s="166">
        <v>10482</v>
      </c>
      <c r="E25" s="170" t="s">
        <v>61</v>
      </c>
      <c r="F25" s="166">
        <v>0</v>
      </c>
      <c r="G25" s="166"/>
      <c r="H25" s="166">
        <v>0</v>
      </c>
    </row>
    <row r="26" ht="24" customHeight="1" spans="1:8">
      <c r="A26" s="172" t="s">
        <v>62</v>
      </c>
      <c r="B26" s="166">
        <v>1300</v>
      </c>
      <c r="C26" s="166">
        <v>1300</v>
      </c>
      <c r="D26" s="166">
        <v>1300</v>
      </c>
      <c r="E26" s="170" t="s">
        <v>63</v>
      </c>
      <c r="F26" s="166">
        <v>1878</v>
      </c>
      <c r="G26" s="166">
        <v>3000</v>
      </c>
      <c r="H26" s="166">
        <f>1278-110</f>
        <v>1168</v>
      </c>
    </row>
    <row r="27" ht="24" customHeight="1" spans="1:8">
      <c r="A27" s="172" t="s">
        <v>64</v>
      </c>
      <c r="B27" s="166">
        <v>4140</v>
      </c>
      <c r="C27" s="166">
        <f>1693+3000</f>
        <v>4693</v>
      </c>
      <c r="D27" s="166">
        <v>4542</v>
      </c>
      <c r="E27" s="169" t="s">
        <v>65</v>
      </c>
      <c r="F27" s="166">
        <v>6243</v>
      </c>
      <c r="G27" s="166">
        <v>14900</v>
      </c>
      <c r="H27" s="166">
        <v>14900</v>
      </c>
    </row>
    <row r="28" ht="24" customHeight="1" spans="1:8">
      <c r="A28" s="172" t="s">
        <v>66</v>
      </c>
      <c r="B28" s="166">
        <v>153</v>
      </c>
      <c r="C28" s="166"/>
      <c r="D28" s="166">
        <v>1345</v>
      </c>
      <c r="E28" s="169" t="s">
        <v>67</v>
      </c>
      <c r="F28" s="166">
        <v>1479</v>
      </c>
      <c r="G28" s="166"/>
      <c r="H28" s="166"/>
    </row>
    <row r="29" ht="24" customHeight="1" spans="1:8">
      <c r="A29" s="172" t="s">
        <v>68</v>
      </c>
      <c r="B29" s="166"/>
      <c r="C29" s="166"/>
      <c r="D29" s="166">
        <v>7783</v>
      </c>
      <c r="E29" s="173"/>
      <c r="F29" s="166"/>
      <c r="G29" s="166"/>
      <c r="H29" s="166"/>
    </row>
    <row r="30" ht="24" customHeight="1" spans="1:8">
      <c r="A30" s="172" t="s">
        <v>69</v>
      </c>
      <c r="B30" s="166"/>
      <c r="C30" s="166"/>
      <c r="D30" s="166">
        <v>78</v>
      </c>
      <c r="E30" s="173"/>
      <c r="F30" s="166"/>
      <c r="G30" s="166"/>
      <c r="H30" s="166"/>
    </row>
    <row r="31" ht="24" customHeight="1" spans="1:8">
      <c r="A31" s="172" t="s">
        <v>70</v>
      </c>
      <c r="B31" s="166"/>
      <c r="C31" s="166"/>
      <c r="D31" s="166">
        <v>9084</v>
      </c>
      <c r="E31" s="167" t="s">
        <v>71</v>
      </c>
      <c r="F31" s="166">
        <f>B5-F5</f>
        <v>479</v>
      </c>
      <c r="G31" s="166">
        <f>C5-G5</f>
        <v>0</v>
      </c>
      <c r="H31" s="166">
        <f>D5-H5</f>
        <v>0</v>
      </c>
    </row>
    <row r="32" ht="24" customHeight="1" spans="1:8">
      <c r="A32" s="172" t="s">
        <v>72</v>
      </c>
      <c r="B32" s="166"/>
      <c r="C32" s="166"/>
      <c r="D32" s="166">
        <v>3917</v>
      </c>
      <c r="E32" s="169" t="s">
        <v>73</v>
      </c>
      <c r="F32" s="166">
        <v>479</v>
      </c>
      <c r="G32" s="166"/>
      <c r="H32" s="166"/>
    </row>
    <row r="33" ht="24" customHeight="1" spans="1:8">
      <c r="A33" s="172" t="s">
        <v>74</v>
      </c>
      <c r="B33" s="166"/>
      <c r="C33" s="166"/>
      <c r="D33" s="166">
        <v>21</v>
      </c>
      <c r="E33" s="169" t="s">
        <v>75</v>
      </c>
      <c r="F33" s="166">
        <f t="shared" ref="F33:H33" si="3">F31-F32</f>
        <v>0</v>
      </c>
      <c r="G33" s="166">
        <f t="shared" si="3"/>
        <v>0</v>
      </c>
      <c r="H33" s="166">
        <f t="shared" si="3"/>
        <v>0</v>
      </c>
    </row>
    <row r="34" ht="24" customHeight="1" spans="1:8">
      <c r="A34" s="172" t="s">
        <v>76</v>
      </c>
      <c r="B34" s="166"/>
      <c r="C34" s="166"/>
      <c r="D34" s="166">
        <v>4907</v>
      </c>
      <c r="E34" s="174"/>
      <c r="F34" s="166"/>
      <c r="G34" s="166"/>
      <c r="H34" s="166"/>
    </row>
    <row r="35" ht="24" customHeight="1" spans="1:8">
      <c r="A35" s="172" t="s">
        <v>77</v>
      </c>
      <c r="B35" s="166"/>
      <c r="C35" s="166"/>
      <c r="D35" s="166">
        <v>499</v>
      </c>
      <c r="E35" s="174"/>
      <c r="F35" s="166"/>
      <c r="G35" s="166"/>
      <c r="H35" s="166"/>
    </row>
    <row r="36" ht="24" customHeight="1" spans="1:8">
      <c r="A36" s="172" t="s">
        <v>78</v>
      </c>
      <c r="B36" s="166"/>
      <c r="C36" s="166">
        <v>153</v>
      </c>
      <c r="D36" s="166">
        <v>153</v>
      </c>
      <c r="E36" s="174"/>
      <c r="F36" s="166"/>
      <c r="G36" s="166"/>
      <c r="H36" s="166"/>
    </row>
    <row r="37" ht="24" customHeight="1" spans="1:8">
      <c r="A37" s="168" t="s">
        <v>79</v>
      </c>
      <c r="B37" s="166">
        <v>92997</v>
      </c>
      <c r="C37" s="166">
        <v>153622</v>
      </c>
      <c r="D37" s="166">
        <f>52279+18400</f>
        <v>70679</v>
      </c>
      <c r="E37" s="175"/>
      <c r="F37" s="166"/>
      <c r="G37" s="166"/>
      <c r="H37" s="166"/>
    </row>
    <row r="38" ht="24" customHeight="1" spans="1:8">
      <c r="A38" s="172" t="s">
        <v>80</v>
      </c>
      <c r="B38" s="166">
        <v>13228</v>
      </c>
      <c r="C38" s="166">
        <v>14900</v>
      </c>
      <c r="D38" s="166">
        <v>14900</v>
      </c>
      <c r="E38" s="175"/>
      <c r="F38" s="166"/>
      <c r="G38" s="166"/>
      <c r="H38" s="166"/>
    </row>
    <row r="39" ht="24" customHeight="1" spans="1:8">
      <c r="A39" s="172" t="s">
        <v>81</v>
      </c>
      <c r="B39" s="166">
        <v>7500</v>
      </c>
      <c r="C39" s="166">
        <v>494</v>
      </c>
      <c r="D39" s="166">
        <v>479</v>
      </c>
      <c r="E39" s="176"/>
      <c r="F39" s="166"/>
      <c r="G39" s="166"/>
      <c r="H39" s="166"/>
    </row>
    <row r="40" ht="24" customHeight="1" spans="1:8">
      <c r="A40" s="172" t="s">
        <v>82</v>
      </c>
      <c r="B40" s="166">
        <v>46465</v>
      </c>
      <c r="C40" s="166">
        <v>17108</v>
      </c>
      <c r="D40" s="166">
        <v>76179</v>
      </c>
      <c r="E40" s="175"/>
      <c r="F40" s="166"/>
      <c r="G40" s="166"/>
      <c r="H40" s="166"/>
    </row>
    <row r="41" ht="24" customHeight="1" spans="1:8">
      <c r="A41" s="172" t="s">
        <v>83</v>
      </c>
      <c r="B41" s="166">
        <v>911</v>
      </c>
      <c r="C41" s="166">
        <v>1479</v>
      </c>
      <c r="D41" s="166">
        <v>1479</v>
      </c>
      <c r="E41" s="177"/>
      <c r="F41" s="166"/>
      <c r="G41" s="166"/>
      <c r="H41" s="166"/>
    </row>
    <row r="42" ht="44" customHeight="1" spans="1:8">
      <c r="A42" s="178"/>
      <c r="B42" s="178"/>
      <c r="C42" s="178"/>
      <c r="D42" s="178"/>
      <c r="E42" s="178"/>
      <c r="F42" s="178"/>
      <c r="G42" s="178"/>
      <c r="H42" s="178"/>
    </row>
    <row r="43" ht="14.25" spans="1:1">
      <c r="A43" s="179"/>
    </row>
    <row r="44" ht="14.25" spans="1:1">
      <c r="A44" s="179"/>
    </row>
  </sheetData>
  <mergeCells count="3">
    <mergeCell ref="A2:H2"/>
    <mergeCell ref="F3:H3"/>
    <mergeCell ref="A42:H42"/>
  </mergeCells>
  <printOptions horizontalCentered="1" verticalCentered="1"/>
  <pageMargins left="0.388888888888889" right="0.388888888888889" top="0.46875" bottom="0.429166666666667" header="0.309027777777778" footer="0.2"/>
  <pageSetup paperSize="9" scale="85" orientation="portrait" horizontalDpi="300" verticalDpi="300"/>
  <headerFooter alignWithMargins="0" scaleWithDoc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pageSetUpPr fitToPage="1"/>
  </sheetPr>
  <dimension ref="A1:I44"/>
  <sheetViews>
    <sheetView showZeros="0" workbookViewId="0">
      <pane xSplit="2" topLeftCell="C1" activePane="topRight" state="frozen"/>
      <selection/>
      <selection pane="topRight" activeCell="M7" sqref="M7"/>
    </sheetView>
  </sheetViews>
  <sheetFormatPr defaultColWidth="9" defaultRowHeight="14.25"/>
  <cols>
    <col min="1" max="1" width="7.25" customWidth="1"/>
    <col min="2" max="2" width="31.125" customWidth="1"/>
    <col min="3" max="3" width="13.625" customWidth="1"/>
    <col min="4" max="4" width="17" customWidth="1"/>
    <col min="5" max="5" width="14.125" customWidth="1"/>
    <col min="6" max="6" width="11.875" customWidth="1"/>
    <col min="7" max="7" width="17.125" customWidth="1"/>
    <col min="8" max="8" width="14" customWidth="1"/>
    <col min="9" max="9" width="16.5" customWidth="1"/>
    <col min="217" max="217" width="10.125" customWidth="1"/>
    <col min="218" max="218" width="29.25" customWidth="1"/>
    <col min="219" max="219" width="12.875" customWidth="1"/>
    <col min="220" max="220" width="11.125" customWidth="1"/>
    <col min="221" max="221" width="11.625" customWidth="1"/>
    <col min="224" max="224" width="9.625" customWidth="1"/>
    <col min="226" max="226" width="9.625" customWidth="1"/>
    <col min="229" max="229" width="11.625" customWidth="1"/>
    <col min="230" max="230" width="10.75" customWidth="1"/>
    <col min="232" max="232" width="10.75" customWidth="1"/>
    <col min="473" max="473" width="10.125" customWidth="1"/>
    <col min="474" max="474" width="29.25" customWidth="1"/>
    <col min="475" max="475" width="12.875" customWidth="1"/>
    <col min="476" max="476" width="11.125" customWidth="1"/>
    <col min="477" max="477" width="11.625" customWidth="1"/>
    <col min="480" max="480" width="9.625" customWidth="1"/>
    <col min="482" max="482" width="9.625" customWidth="1"/>
    <col min="485" max="485" width="11.625" customWidth="1"/>
    <col min="486" max="486" width="10.75" customWidth="1"/>
    <col min="488" max="488" width="10.75" customWidth="1"/>
    <col min="729" max="729" width="10.125" customWidth="1"/>
    <col min="730" max="730" width="29.25" customWidth="1"/>
    <col min="731" max="731" width="12.875" customWidth="1"/>
    <col min="732" max="732" width="11.125" customWidth="1"/>
    <col min="733" max="733" width="11.625" customWidth="1"/>
    <col min="736" max="736" width="9.625" customWidth="1"/>
    <col min="738" max="738" width="9.625" customWidth="1"/>
    <col min="741" max="741" width="11.625" customWidth="1"/>
    <col min="742" max="742" width="10.75" customWidth="1"/>
    <col min="744" max="744" width="10.75" customWidth="1"/>
    <col min="985" max="985" width="10.125" customWidth="1"/>
    <col min="986" max="986" width="29.25" customWidth="1"/>
    <col min="987" max="987" width="12.875" customWidth="1"/>
    <col min="988" max="988" width="11.125" customWidth="1"/>
    <col min="989" max="989" width="11.625" customWidth="1"/>
    <col min="992" max="992" width="9.625" customWidth="1"/>
    <col min="994" max="994" width="9.625" customWidth="1"/>
    <col min="997" max="997" width="11.625" customWidth="1"/>
    <col min="998" max="998" width="10.75" customWidth="1"/>
    <col min="1000" max="1000" width="10.75" customWidth="1"/>
    <col min="1241" max="1241" width="10.125" customWidth="1"/>
    <col min="1242" max="1242" width="29.25" customWidth="1"/>
    <col min="1243" max="1243" width="12.875" customWidth="1"/>
    <col min="1244" max="1244" width="11.125" customWidth="1"/>
    <col min="1245" max="1245" width="11.625" customWidth="1"/>
    <col min="1248" max="1248" width="9.625" customWidth="1"/>
    <col min="1250" max="1250" width="9.625" customWidth="1"/>
    <col min="1253" max="1253" width="11.625" customWidth="1"/>
    <col min="1254" max="1254" width="10.75" customWidth="1"/>
    <col min="1256" max="1256" width="10.75" customWidth="1"/>
    <col min="1497" max="1497" width="10.125" customWidth="1"/>
    <col min="1498" max="1498" width="29.25" customWidth="1"/>
    <col min="1499" max="1499" width="12.875" customWidth="1"/>
    <col min="1500" max="1500" width="11.125" customWidth="1"/>
    <col min="1501" max="1501" width="11.625" customWidth="1"/>
    <col min="1504" max="1504" width="9.625" customWidth="1"/>
    <col min="1506" max="1506" width="9.625" customWidth="1"/>
    <col min="1509" max="1509" width="11.625" customWidth="1"/>
    <col min="1510" max="1510" width="10.75" customWidth="1"/>
    <col min="1512" max="1512" width="10.75" customWidth="1"/>
    <col min="1753" max="1753" width="10.125" customWidth="1"/>
    <col min="1754" max="1754" width="29.25" customWidth="1"/>
    <col min="1755" max="1755" width="12.875" customWidth="1"/>
    <col min="1756" max="1756" width="11.125" customWidth="1"/>
    <col min="1757" max="1757" width="11.625" customWidth="1"/>
    <col min="1760" max="1760" width="9.625" customWidth="1"/>
    <col min="1762" max="1762" width="9.625" customWidth="1"/>
    <col min="1765" max="1765" width="11.625" customWidth="1"/>
    <col min="1766" max="1766" width="10.75" customWidth="1"/>
    <col min="1768" max="1768" width="10.75" customWidth="1"/>
    <col min="2009" max="2009" width="10.125" customWidth="1"/>
    <col min="2010" max="2010" width="29.25" customWidth="1"/>
    <col min="2011" max="2011" width="12.875" customWidth="1"/>
    <col min="2012" max="2012" width="11.125" customWidth="1"/>
    <col min="2013" max="2013" width="11.625" customWidth="1"/>
    <col min="2016" max="2016" width="9.625" customWidth="1"/>
    <col min="2018" max="2018" width="9.625" customWidth="1"/>
    <col min="2021" max="2021" width="11.625" customWidth="1"/>
    <col min="2022" max="2022" width="10.75" customWidth="1"/>
    <col min="2024" max="2024" width="10.75" customWidth="1"/>
    <col min="2265" max="2265" width="10.125" customWidth="1"/>
    <col min="2266" max="2266" width="29.25" customWidth="1"/>
    <col min="2267" max="2267" width="12.875" customWidth="1"/>
    <col min="2268" max="2268" width="11.125" customWidth="1"/>
    <col min="2269" max="2269" width="11.625" customWidth="1"/>
    <col min="2272" max="2272" width="9.625" customWidth="1"/>
    <col min="2274" max="2274" width="9.625" customWidth="1"/>
    <col min="2277" max="2277" width="11.625" customWidth="1"/>
    <col min="2278" max="2278" width="10.75" customWidth="1"/>
    <col min="2280" max="2280" width="10.75" customWidth="1"/>
    <col min="2521" max="2521" width="10.125" customWidth="1"/>
    <col min="2522" max="2522" width="29.25" customWidth="1"/>
    <col min="2523" max="2523" width="12.875" customWidth="1"/>
    <col min="2524" max="2524" width="11.125" customWidth="1"/>
    <col min="2525" max="2525" width="11.625" customWidth="1"/>
    <col min="2528" max="2528" width="9.625" customWidth="1"/>
    <col min="2530" max="2530" width="9.625" customWidth="1"/>
    <col min="2533" max="2533" width="11.625" customWidth="1"/>
    <col min="2534" max="2534" width="10.75" customWidth="1"/>
    <col min="2536" max="2536" width="10.75" customWidth="1"/>
    <col min="2777" max="2777" width="10.125" customWidth="1"/>
    <col min="2778" max="2778" width="29.25" customWidth="1"/>
    <col min="2779" max="2779" width="12.875" customWidth="1"/>
    <col min="2780" max="2780" width="11.125" customWidth="1"/>
    <col min="2781" max="2781" width="11.625" customWidth="1"/>
    <col min="2784" max="2784" width="9.625" customWidth="1"/>
    <col min="2786" max="2786" width="9.625" customWidth="1"/>
    <col min="2789" max="2789" width="11.625" customWidth="1"/>
    <col min="2790" max="2790" width="10.75" customWidth="1"/>
    <col min="2792" max="2792" width="10.75" customWidth="1"/>
    <col min="3033" max="3033" width="10.125" customWidth="1"/>
    <col min="3034" max="3034" width="29.25" customWidth="1"/>
    <col min="3035" max="3035" width="12.875" customWidth="1"/>
    <col min="3036" max="3036" width="11.125" customWidth="1"/>
    <col min="3037" max="3037" width="11.625" customWidth="1"/>
    <col min="3040" max="3040" width="9.625" customWidth="1"/>
    <col min="3042" max="3042" width="9.625" customWidth="1"/>
    <col min="3045" max="3045" width="11.625" customWidth="1"/>
    <col min="3046" max="3046" width="10.75" customWidth="1"/>
    <col min="3048" max="3048" width="10.75" customWidth="1"/>
    <col min="3289" max="3289" width="10.125" customWidth="1"/>
    <col min="3290" max="3290" width="29.25" customWidth="1"/>
    <col min="3291" max="3291" width="12.875" customWidth="1"/>
    <col min="3292" max="3292" width="11.125" customWidth="1"/>
    <col min="3293" max="3293" width="11.625" customWidth="1"/>
    <col min="3296" max="3296" width="9.625" customWidth="1"/>
    <col min="3298" max="3298" width="9.625" customWidth="1"/>
    <col min="3301" max="3301" width="11.625" customWidth="1"/>
    <col min="3302" max="3302" width="10.75" customWidth="1"/>
    <col min="3304" max="3304" width="10.75" customWidth="1"/>
    <col min="3545" max="3545" width="10.125" customWidth="1"/>
    <col min="3546" max="3546" width="29.25" customWidth="1"/>
    <col min="3547" max="3547" width="12.875" customWidth="1"/>
    <col min="3548" max="3548" width="11.125" customWidth="1"/>
    <col min="3549" max="3549" width="11.625" customWidth="1"/>
    <col min="3552" max="3552" width="9.625" customWidth="1"/>
    <col min="3554" max="3554" width="9.625" customWidth="1"/>
    <col min="3557" max="3557" width="11.625" customWidth="1"/>
    <col min="3558" max="3558" width="10.75" customWidth="1"/>
    <col min="3560" max="3560" width="10.75" customWidth="1"/>
    <col min="3801" max="3801" width="10.125" customWidth="1"/>
    <col min="3802" max="3802" width="29.25" customWidth="1"/>
    <col min="3803" max="3803" width="12.875" customWidth="1"/>
    <col min="3804" max="3804" width="11.125" customWidth="1"/>
    <col min="3805" max="3805" width="11.625" customWidth="1"/>
    <col min="3808" max="3808" width="9.625" customWidth="1"/>
    <col min="3810" max="3810" width="9.625" customWidth="1"/>
    <col min="3813" max="3813" width="11.625" customWidth="1"/>
    <col min="3814" max="3814" width="10.75" customWidth="1"/>
    <col min="3816" max="3816" width="10.75" customWidth="1"/>
    <col min="4057" max="4057" width="10.125" customWidth="1"/>
    <col min="4058" max="4058" width="29.25" customWidth="1"/>
    <col min="4059" max="4059" width="12.875" customWidth="1"/>
    <col min="4060" max="4060" width="11.125" customWidth="1"/>
    <col min="4061" max="4061" width="11.625" customWidth="1"/>
    <col min="4064" max="4064" width="9.625" customWidth="1"/>
    <col min="4066" max="4066" width="9.625" customWidth="1"/>
    <col min="4069" max="4069" width="11.625" customWidth="1"/>
    <col min="4070" max="4070" width="10.75" customWidth="1"/>
    <col min="4072" max="4072" width="10.75" customWidth="1"/>
    <col min="4313" max="4313" width="10.125" customWidth="1"/>
    <col min="4314" max="4314" width="29.25" customWidth="1"/>
    <col min="4315" max="4315" width="12.875" customWidth="1"/>
    <col min="4316" max="4316" width="11.125" customWidth="1"/>
    <col min="4317" max="4317" width="11.625" customWidth="1"/>
    <col min="4320" max="4320" width="9.625" customWidth="1"/>
    <col min="4322" max="4322" width="9.625" customWidth="1"/>
    <col min="4325" max="4325" width="11.625" customWidth="1"/>
    <col min="4326" max="4326" width="10.75" customWidth="1"/>
    <col min="4328" max="4328" width="10.75" customWidth="1"/>
    <col min="4569" max="4569" width="10.125" customWidth="1"/>
    <col min="4570" max="4570" width="29.25" customWidth="1"/>
    <col min="4571" max="4571" width="12.875" customWidth="1"/>
    <col min="4572" max="4572" width="11.125" customWidth="1"/>
    <col min="4573" max="4573" width="11.625" customWidth="1"/>
    <col min="4576" max="4576" width="9.625" customWidth="1"/>
    <col min="4578" max="4578" width="9.625" customWidth="1"/>
    <col min="4581" max="4581" width="11.625" customWidth="1"/>
    <col min="4582" max="4582" width="10.75" customWidth="1"/>
    <col min="4584" max="4584" width="10.75" customWidth="1"/>
    <col min="4825" max="4825" width="10.125" customWidth="1"/>
    <col min="4826" max="4826" width="29.25" customWidth="1"/>
    <col min="4827" max="4827" width="12.875" customWidth="1"/>
    <col min="4828" max="4828" width="11.125" customWidth="1"/>
    <col min="4829" max="4829" width="11.625" customWidth="1"/>
    <col min="4832" max="4832" width="9.625" customWidth="1"/>
    <col min="4834" max="4834" width="9.625" customWidth="1"/>
    <col min="4837" max="4837" width="11.625" customWidth="1"/>
    <col min="4838" max="4838" width="10.75" customWidth="1"/>
    <col min="4840" max="4840" width="10.75" customWidth="1"/>
    <col min="5081" max="5081" width="10.125" customWidth="1"/>
    <col min="5082" max="5082" width="29.25" customWidth="1"/>
    <col min="5083" max="5083" width="12.875" customWidth="1"/>
    <col min="5084" max="5084" width="11.125" customWidth="1"/>
    <col min="5085" max="5085" width="11.625" customWidth="1"/>
    <col min="5088" max="5088" width="9.625" customWidth="1"/>
    <col min="5090" max="5090" width="9.625" customWidth="1"/>
    <col min="5093" max="5093" width="11.625" customWidth="1"/>
    <col min="5094" max="5094" width="10.75" customWidth="1"/>
    <col min="5096" max="5096" width="10.75" customWidth="1"/>
    <col min="5337" max="5337" width="10.125" customWidth="1"/>
    <col min="5338" max="5338" width="29.25" customWidth="1"/>
    <col min="5339" max="5339" width="12.875" customWidth="1"/>
    <col min="5340" max="5340" width="11.125" customWidth="1"/>
    <col min="5341" max="5341" width="11.625" customWidth="1"/>
    <col min="5344" max="5344" width="9.625" customWidth="1"/>
    <col min="5346" max="5346" width="9.625" customWidth="1"/>
    <col min="5349" max="5349" width="11.625" customWidth="1"/>
    <col min="5350" max="5350" width="10.75" customWidth="1"/>
    <col min="5352" max="5352" width="10.75" customWidth="1"/>
    <col min="5593" max="5593" width="10.125" customWidth="1"/>
    <col min="5594" max="5594" width="29.25" customWidth="1"/>
    <col min="5595" max="5595" width="12.875" customWidth="1"/>
    <col min="5596" max="5596" width="11.125" customWidth="1"/>
    <col min="5597" max="5597" width="11.625" customWidth="1"/>
    <col min="5600" max="5600" width="9.625" customWidth="1"/>
    <col min="5602" max="5602" width="9.625" customWidth="1"/>
    <col min="5605" max="5605" width="11.625" customWidth="1"/>
    <col min="5606" max="5606" width="10.75" customWidth="1"/>
    <col min="5608" max="5608" width="10.75" customWidth="1"/>
    <col min="5849" max="5849" width="10.125" customWidth="1"/>
    <col min="5850" max="5850" width="29.25" customWidth="1"/>
    <col min="5851" max="5851" width="12.875" customWidth="1"/>
    <col min="5852" max="5852" width="11.125" customWidth="1"/>
    <col min="5853" max="5853" width="11.625" customWidth="1"/>
    <col min="5856" max="5856" width="9.625" customWidth="1"/>
    <col min="5858" max="5858" width="9.625" customWidth="1"/>
    <col min="5861" max="5861" width="11.625" customWidth="1"/>
    <col min="5862" max="5862" width="10.75" customWidth="1"/>
    <col min="5864" max="5864" width="10.75" customWidth="1"/>
    <col min="6105" max="6105" width="10.125" customWidth="1"/>
    <col min="6106" max="6106" width="29.25" customWidth="1"/>
    <col min="6107" max="6107" width="12.875" customWidth="1"/>
    <col min="6108" max="6108" width="11.125" customWidth="1"/>
    <col min="6109" max="6109" width="11.625" customWidth="1"/>
    <col min="6112" max="6112" width="9.625" customWidth="1"/>
    <col min="6114" max="6114" width="9.625" customWidth="1"/>
    <col min="6117" max="6117" width="11.625" customWidth="1"/>
    <col min="6118" max="6118" width="10.75" customWidth="1"/>
    <col min="6120" max="6120" width="10.75" customWidth="1"/>
    <col min="6361" max="6361" width="10.125" customWidth="1"/>
    <col min="6362" max="6362" width="29.25" customWidth="1"/>
    <col min="6363" max="6363" width="12.875" customWidth="1"/>
    <col min="6364" max="6364" width="11.125" customWidth="1"/>
    <col min="6365" max="6365" width="11.625" customWidth="1"/>
    <col min="6368" max="6368" width="9.625" customWidth="1"/>
    <col min="6370" max="6370" width="9.625" customWidth="1"/>
    <col min="6373" max="6373" width="11.625" customWidth="1"/>
    <col min="6374" max="6374" width="10.75" customWidth="1"/>
    <col min="6376" max="6376" width="10.75" customWidth="1"/>
    <col min="6617" max="6617" width="10.125" customWidth="1"/>
    <col min="6618" max="6618" width="29.25" customWidth="1"/>
    <col min="6619" max="6619" width="12.875" customWidth="1"/>
    <col min="6620" max="6620" width="11.125" customWidth="1"/>
    <col min="6621" max="6621" width="11.625" customWidth="1"/>
    <col min="6624" max="6624" width="9.625" customWidth="1"/>
    <col min="6626" max="6626" width="9.625" customWidth="1"/>
    <col min="6629" max="6629" width="11.625" customWidth="1"/>
    <col min="6630" max="6630" width="10.75" customWidth="1"/>
    <col min="6632" max="6632" width="10.75" customWidth="1"/>
    <col min="6873" max="6873" width="10.125" customWidth="1"/>
    <col min="6874" max="6874" width="29.25" customWidth="1"/>
    <col min="6875" max="6875" width="12.875" customWidth="1"/>
    <col min="6876" max="6876" width="11.125" customWidth="1"/>
    <col min="6877" max="6877" width="11.625" customWidth="1"/>
    <col min="6880" max="6880" width="9.625" customWidth="1"/>
    <col min="6882" max="6882" width="9.625" customWidth="1"/>
    <col min="6885" max="6885" width="11.625" customWidth="1"/>
    <col min="6886" max="6886" width="10.75" customWidth="1"/>
    <col min="6888" max="6888" width="10.75" customWidth="1"/>
    <col min="7129" max="7129" width="10.125" customWidth="1"/>
    <col min="7130" max="7130" width="29.25" customWidth="1"/>
    <col min="7131" max="7131" width="12.875" customWidth="1"/>
    <col min="7132" max="7132" width="11.125" customWidth="1"/>
    <col min="7133" max="7133" width="11.625" customWidth="1"/>
    <col min="7136" max="7136" width="9.625" customWidth="1"/>
    <col min="7138" max="7138" width="9.625" customWidth="1"/>
    <col min="7141" max="7141" width="11.625" customWidth="1"/>
    <col min="7142" max="7142" width="10.75" customWidth="1"/>
    <col min="7144" max="7144" width="10.75" customWidth="1"/>
    <col min="7385" max="7385" width="10.125" customWidth="1"/>
    <col min="7386" max="7386" width="29.25" customWidth="1"/>
    <col min="7387" max="7387" width="12.875" customWidth="1"/>
    <col min="7388" max="7388" width="11.125" customWidth="1"/>
    <col min="7389" max="7389" width="11.625" customWidth="1"/>
    <col min="7392" max="7392" width="9.625" customWidth="1"/>
    <col min="7394" max="7394" width="9.625" customWidth="1"/>
    <col min="7397" max="7397" width="11.625" customWidth="1"/>
    <col min="7398" max="7398" width="10.75" customWidth="1"/>
    <col min="7400" max="7400" width="10.75" customWidth="1"/>
    <col min="7641" max="7641" width="10.125" customWidth="1"/>
    <col min="7642" max="7642" width="29.25" customWidth="1"/>
    <col min="7643" max="7643" width="12.875" customWidth="1"/>
    <col min="7644" max="7644" width="11.125" customWidth="1"/>
    <col min="7645" max="7645" width="11.625" customWidth="1"/>
    <col min="7648" max="7648" width="9.625" customWidth="1"/>
    <col min="7650" max="7650" width="9.625" customWidth="1"/>
    <col min="7653" max="7653" width="11.625" customWidth="1"/>
    <col min="7654" max="7654" width="10.75" customWidth="1"/>
    <col min="7656" max="7656" width="10.75" customWidth="1"/>
    <col min="7897" max="7897" width="10.125" customWidth="1"/>
    <col min="7898" max="7898" width="29.25" customWidth="1"/>
    <col min="7899" max="7899" width="12.875" customWidth="1"/>
    <col min="7900" max="7900" width="11.125" customWidth="1"/>
    <col min="7901" max="7901" width="11.625" customWidth="1"/>
    <col min="7904" max="7904" width="9.625" customWidth="1"/>
    <col min="7906" max="7906" width="9.625" customWidth="1"/>
    <col min="7909" max="7909" width="11.625" customWidth="1"/>
    <col min="7910" max="7910" width="10.75" customWidth="1"/>
    <col min="7912" max="7912" width="10.75" customWidth="1"/>
    <col min="8153" max="8153" width="10.125" customWidth="1"/>
    <col min="8154" max="8154" width="29.25" customWidth="1"/>
    <col min="8155" max="8155" width="12.875" customWidth="1"/>
    <col min="8156" max="8156" width="11.125" customWidth="1"/>
    <col min="8157" max="8157" width="11.625" customWidth="1"/>
    <col min="8160" max="8160" width="9.625" customWidth="1"/>
    <col min="8162" max="8162" width="9.625" customWidth="1"/>
    <col min="8165" max="8165" width="11.625" customWidth="1"/>
    <col min="8166" max="8166" width="10.75" customWidth="1"/>
    <col min="8168" max="8168" width="10.75" customWidth="1"/>
    <col min="8409" max="8409" width="10.125" customWidth="1"/>
    <col min="8410" max="8410" width="29.25" customWidth="1"/>
    <col min="8411" max="8411" width="12.875" customWidth="1"/>
    <col min="8412" max="8412" width="11.125" customWidth="1"/>
    <col min="8413" max="8413" width="11.625" customWidth="1"/>
    <col min="8416" max="8416" width="9.625" customWidth="1"/>
    <col min="8418" max="8418" width="9.625" customWidth="1"/>
    <col min="8421" max="8421" width="11.625" customWidth="1"/>
    <col min="8422" max="8422" width="10.75" customWidth="1"/>
    <col min="8424" max="8424" width="10.75" customWidth="1"/>
    <col min="8665" max="8665" width="10.125" customWidth="1"/>
    <col min="8666" max="8666" width="29.25" customWidth="1"/>
    <col min="8667" max="8667" width="12.875" customWidth="1"/>
    <col min="8668" max="8668" width="11.125" customWidth="1"/>
    <col min="8669" max="8669" width="11.625" customWidth="1"/>
    <col min="8672" max="8672" width="9.625" customWidth="1"/>
    <col min="8674" max="8674" width="9.625" customWidth="1"/>
    <col min="8677" max="8677" width="11.625" customWidth="1"/>
    <col min="8678" max="8678" width="10.75" customWidth="1"/>
    <col min="8680" max="8680" width="10.75" customWidth="1"/>
    <col min="8921" max="8921" width="10.125" customWidth="1"/>
    <col min="8922" max="8922" width="29.25" customWidth="1"/>
    <col min="8923" max="8923" width="12.875" customWidth="1"/>
    <col min="8924" max="8924" width="11.125" customWidth="1"/>
    <col min="8925" max="8925" width="11.625" customWidth="1"/>
    <col min="8928" max="8928" width="9.625" customWidth="1"/>
    <col min="8930" max="8930" width="9.625" customWidth="1"/>
    <col min="8933" max="8933" width="11.625" customWidth="1"/>
    <col min="8934" max="8934" width="10.75" customWidth="1"/>
    <col min="8936" max="8936" width="10.75" customWidth="1"/>
    <col min="9177" max="9177" width="10.125" customWidth="1"/>
    <col min="9178" max="9178" width="29.25" customWidth="1"/>
    <col min="9179" max="9179" width="12.875" customWidth="1"/>
    <col min="9180" max="9180" width="11.125" customWidth="1"/>
    <col min="9181" max="9181" width="11.625" customWidth="1"/>
    <col min="9184" max="9184" width="9.625" customWidth="1"/>
    <col min="9186" max="9186" width="9.625" customWidth="1"/>
    <col min="9189" max="9189" width="11.625" customWidth="1"/>
    <col min="9190" max="9190" width="10.75" customWidth="1"/>
    <col min="9192" max="9192" width="10.75" customWidth="1"/>
    <col min="9433" max="9433" width="10.125" customWidth="1"/>
    <col min="9434" max="9434" width="29.25" customWidth="1"/>
    <col min="9435" max="9435" width="12.875" customWidth="1"/>
    <col min="9436" max="9436" width="11.125" customWidth="1"/>
    <col min="9437" max="9437" width="11.625" customWidth="1"/>
    <col min="9440" max="9440" width="9.625" customWidth="1"/>
    <col min="9442" max="9442" width="9.625" customWidth="1"/>
    <col min="9445" max="9445" width="11.625" customWidth="1"/>
    <col min="9446" max="9446" width="10.75" customWidth="1"/>
    <col min="9448" max="9448" width="10.75" customWidth="1"/>
    <col min="9689" max="9689" width="10.125" customWidth="1"/>
    <col min="9690" max="9690" width="29.25" customWidth="1"/>
    <col min="9691" max="9691" width="12.875" customWidth="1"/>
    <col min="9692" max="9692" width="11.125" customWidth="1"/>
    <col min="9693" max="9693" width="11.625" customWidth="1"/>
    <col min="9696" max="9696" width="9.625" customWidth="1"/>
    <col min="9698" max="9698" width="9.625" customWidth="1"/>
    <col min="9701" max="9701" width="11.625" customWidth="1"/>
    <col min="9702" max="9702" width="10.75" customWidth="1"/>
    <col min="9704" max="9704" width="10.75" customWidth="1"/>
    <col min="9945" max="9945" width="10.125" customWidth="1"/>
    <col min="9946" max="9946" width="29.25" customWidth="1"/>
    <col min="9947" max="9947" width="12.875" customWidth="1"/>
    <col min="9948" max="9948" width="11.125" customWidth="1"/>
    <col min="9949" max="9949" width="11.625" customWidth="1"/>
    <col min="9952" max="9952" width="9.625" customWidth="1"/>
    <col min="9954" max="9954" width="9.625" customWidth="1"/>
    <col min="9957" max="9957" width="11.625" customWidth="1"/>
    <col min="9958" max="9958" width="10.75" customWidth="1"/>
    <col min="9960" max="9960" width="10.75" customWidth="1"/>
    <col min="10201" max="10201" width="10.125" customWidth="1"/>
    <col min="10202" max="10202" width="29.25" customWidth="1"/>
    <col min="10203" max="10203" width="12.875" customWidth="1"/>
    <col min="10204" max="10204" width="11.125" customWidth="1"/>
    <col min="10205" max="10205" width="11.625" customWidth="1"/>
    <col min="10208" max="10208" width="9.625" customWidth="1"/>
    <col min="10210" max="10210" width="9.625" customWidth="1"/>
    <col min="10213" max="10213" width="11.625" customWidth="1"/>
    <col min="10214" max="10214" width="10.75" customWidth="1"/>
    <col min="10216" max="10216" width="10.75" customWidth="1"/>
    <col min="10457" max="10457" width="10.125" customWidth="1"/>
    <col min="10458" max="10458" width="29.25" customWidth="1"/>
    <col min="10459" max="10459" width="12.875" customWidth="1"/>
    <col min="10460" max="10460" width="11.125" customWidth="1"/>
    <col min="10461" max="10461" width="11.625" customWidth="1"/>
    <col min="10464" max="10464" width="9.625" customWidth="1"/>
    <col min="10466" max="10466" width="9.625" customWidth="1"/>
    <col min="10469" max="10469" width="11.625" customWidth="1"/>
    <col min="10470" max="10470" width="10.75" customWidth="1"/>
    <col min="10472" max="10472" width="10.75" customWidth="1"/>
    <col min="10713" max="10713" width="10.125" customWidth="1"/>
    <col min="10714" max="10714" width="29.25" customWidth="1"/>
    <col min="10715" max="10715" width="12.875" customWidth="1"/>
    <col min="10716" max="10716" width="11.125" customWidth="1"/>
    <col min="10717" max="10717" width="11.625" customWidth="1"/>
    <col min="10720" max="10720" width="9.625" customWidth="1"/>
    <col min="10722" max="10722" width="9.625" customWidth="1"/>
    <col min="10725" max="10725" width="11.625" customWidth="1"/>
    <col min="10726" max="10726" width="10.75" customWidth="1"/>
    <col min="10728" max="10728" width="10.75" customWidth="1"/>
    <col min="10969" max="10969" width="10.125" customWidth="1"/>
    <col min="10970" max="10970" width="29.25" customWidth="1"/>
    <col min="10971" max="10971" width="12.875" customWidth="1"/>
    <col min="10972" max="10972" width="11.125" customWidth="1"/>
    <col min="10973" max="10973" width="11.625" customWidth="1"/>
    <col min="10976" max="10976" width="9.625" customWidth="1"/>
    <col min="10978" max="10978" width="9.625" customWidth="1"/>
    <col min="10981" max="10981" width="11.625" customWidth="1"/>
    <col min="10982" max="10982" width="10.75" customWidth="1"/>
    <col min="10984" max="10984" width="10.75" customWidth="1"/>
    <col min="11225" max="11225" width="10.125" customWidth="1"/>
    <col min="11226" max="11226" width="29.25" customWidth="1"/>
    <col min="11227" max="11227" width="12.875" customWidth="1"/>
    <col min="11228" max="11228" width="11.125" customWidth="1"/>
    <col min="11229" max="11229" width="11.625" customWidth="1"/>
    <col min="11232" max="11232" width="9.625" customWidth="1"/>
    <col min="11234" max="11234" width="9.625" customWidth="1"/>
    <col min="11237" max="11237" width="11.625" customWidth="1"/>
    <col min="11238" max="11238" width="10.75" customWidth="1"/>
    <col min="11240" max="11240" width="10.75" customWidth="1"/>
    <col min="11481" max="11481" width="10.125" customWidth="1"/>
    <col min="11482" max="11482" width="29.25" customWidth="1"/>
    <col min="11483" max="11483" width="12.875" customWidth="1"/>
    <col min="11484" max="11484" width="11.125" customWidth="1"/>
    <col min="11485" max="11485" width="11.625" customWidth="1"/>
    <col min="11488" max="11488" width="9.625" customWidth="1"/>
    <col min="11490" max="11490" width="9.625" customWidth="1"/>
    <col min="11493" max="11493" width="11.625" customWidth="1"/>
    <col min="11494" max="11494" width="10.75" customWidth="1"/>
    <col min="11496" max="11496" width="10.75" customWidth="1"/>
    <col min="11737" max="11737" width="10.125" customWidth="1"/>
    <col min="11738" max="11738" width="29.25" customWidth="1"/>
    <col min="11739" max="11739" width="12.875" customWidth="1"/>
    <col min="11740" max="11740" width="11.125" customWidth="1"/>
    <col min="11741" max="11741" width="11.625" customWidth="1"/>
    <col min="11744" max="11744" width="9.625" customWidth="1"/>
    <col min="11746" max="11746" width="9.625" customWidth="1"/>
    <col min="11749" max="11749" width="11.625" customWidth="1"/>
    <col min="11750" max="11750" width="10.75" customWidth="1"/>
    <col min="11752" max="11752" width="10.75" customWidth="1"/>
    <col min="11993" max="11993" width="10.125" customWidth="1"/>
    <col min="11994" max="11994" width="29.25" customWidth="1"/>
    <col min="11995" max="11995" width="12.875" customWidth="1"/>
    <col min="11996" max="11996" width="11.125" customWidth="1"/>
    <col min="11997" max="11997" width="11.625" customWidth="1"/>
    <col min="12000" max="12000" width="9.625" customWidth="1"/>
    <col min="12002" max="12002" width="9.625" customWidth="1"/>
    <col min="12005" max="12005" width="11.625" customWidth="1"/>
    <col min="12006" max="12006" width="10.75" customWidth="1"/>
    <col min="12008" max="12008" width="10.75" customWidth="1"/>
    <col min="12249" max="12249" width="10.125" customWidth="1"/>
    <col min="12250" max="12250" width="29.25" customWidth="1"/>
    <col min="12251" max="12251" width="12.875" customWidth="1"/>
    <col min="12252" max="12252" width="11.125" customWidth="1"/>
    <col min="12253" max="12253" width="11.625" customWidth="1"/>
    <col min="12256" max="12256" width="9.625" customWidth="1"/>
    <col min="12258" max="12258" width="9.625" customWidth="1"/>
    <col min="12261" max="12261" width="11.625" customWidth="1"/>
    <col min="12262" max="12262" width="10.75" customWidth="1"/>
    <col min="12264" max="12264" width="10.75" customWidth="1"/>
    <col min="12505" max="12505" width="10.125" customWidth="1"/>
    <col min="12506" max="12506" width="29.25" customWidth="1"/>
    <col min="12507" max="12507" width="12.875" customWidth="1"/>
    <col min="12508" max="12508" width="11.125" customWidth="1"/>
    <col min="12509" max="12509" width="11.625" customWidth="1"/>
    <col min="12512" max="12512" width="9.625" customWidth="1"/>
    <col min="12514" max="12514" width="9.625" customWidth="1"/>
    <col min="12517" max="12517" width="11.625" customWidth="1"/>
    <col min="12518" max="12518" width="10.75" customWidth="1"/>
    <col min="12520" max="12520" width="10.75" customWidth="1"/>
    <col min="12761" max="12761" width="10.125" customWidth="1"/>
    <col min="12762" max="12762" width="29.25" customWidth="1"/>
    <col min="12763" max="12763" width="12.875" customWidth="1"/>
    <col min="12764" max="12764" width="11.125" customWidth="1"/>
    <col min="12765" max="12765" width="11.625" customWidth="1"/>
    <col min="12768" max="12768" width="9.625" customWidth="1"/>
    <col min="12770" max="12770" width="9.625" customWidth="1"/>
    <col min="12773" max="12773" width="11.625" customWidth="1"/>
    <col min="12774" max="12774" width="10.75" customWidth="1"/>
    <col min="12776" max="12776" width="10.75" customWidth="1"/>
    <col min="13017" max="13017" width="10.125" customWidth="1"/>
    <col min="13018" max="13018" width="29.25" customWidth="1"/>
    <col min="13019" max="13019" width="12.875" customWidth="1"/>
    <col min="13020" max="13020" width="11.125" customWidth="1"/>
    <col min="13021" max="13021" width="11.625" customWidth="1"/>
    <col min="13024" max="13024" width="9.625" customWidth="1"/>
    <col min="13026" max="13026" width="9.625" customWidth="1"/>
    <col min="13029" max="13029" width="11.625" customWidth="1"/>
    <col min="13030" max="13030" width="10.75" customWidth="1"/>
    <col min="13032" max="13032" width="10.75" customWidth="1"/>
    <col min="13273" max="13273" width="10.125" customWidth="1"/>
    <col min="13274" max="13274" width="29.25" customWidth="1"/>
    <col min="13275" max="13275" width="12.875" customWidth="1"/>
    <col min="13276" max="13276" width="11.125" customWidth="1"/>
    <col min="13277" max="13277" width="11.625" customWidth="1"/>
    <col min="13280" max="13280" width="9.625" customWidth="1"/>
    <col min="13282" max="13282" width="9.625" customWidth="1"/>
    <col min="13285" max="13285" width="11.625" customWidth="1"/>
    <col min="13286" max="13286" width="10.75" customWidth="1"/>
    <col min="13288" max="13288" width="10.75" customWidth="1"/>
    <col min="13529" max="13529" width="10.125" customWidth="1"/>
    <col min="13530" max="13530" width="29.25" customWidth="1"/>
    <col min="13531" max="13531" width="12.875" customWidth="1"/>
    <col min="13532" max="13532" width="11.125" customWidth="1"/>
    <col min="13533" max="13533" width="11.625" customWidth="1"/>
    <col min="13536" max="13536" width="9.625" customWidth="1"/>
    <col min="13538" max="13538" width="9.625" customWidth="1"/>
    <col min="13541" max="13541" width="11.625" customWidth="1"/>
    <col min="13542" max="13542" width="10.75" customWidth="1"/>
    <col min="13544" max="13544" width="10.75" customWidth="1"/>
    <col min="13785" max="13785" width="10.125" customWidth="1"/>
    <col min="13786" max="13786" width="29.25" customWidth="1"/>
    <col min="13787" max="13787" width="12.875" customWidth="1"/>
    <col min="13788" max="13788" width="11.125" customWidth="1"/>
    <col min="13789" max="13789" width="11.625" customWidth="1"/>
    <col min="13792" max="13792" width="9.625" customWidth="1"/>
    <col min="13794" max="13794" width="9.625" customWidth="1"/>
    <col min="13797" max="13797" width="11.625" customWidth="1"/>
    <col min="13798" max="13798" width="10.75" customWidth="1"/>
    <col min="13800" max="13800" width="10.75" customWidth="1"/>
    <col min="14041" max="14041" width="10.125" customWidth="1"/>
    <col min="14042" max="14042" width="29.25" customWidth="1"/>
    <col min="14043" max="14043" width="12.875" customWidth="1"/>
    <col min="14044" max="14044" width="11.125" customWidth="1"/>
    <col min="14045" max="14045" width="11.625" customWidth="1"/>
    <col min="14048" max="14048" width="9.625" customWidth="1"/>
    <col min="14050" max="14050" width="9.625" customWidth="1"/>
    <col min="14053" max="14053" width="11.625" customWidth="1"/>
    <col min="14054" max="14054" width="10.75" customWidth="1"/>
    <col min="14056" max="14056" width="10.75" customWidth="1"/>
    <col min="14297" max="14297" width="10.125" customWidth="1"/>
    <col min="14298" max="14298" width="29.25" customWidth="1"/>
    <col min="14299" max="14299" width="12.875" customWidth="1"/>
    <col min="14300" max="14300" width="11.125" customWidth="1"/>
    <col min="14301" max="14301" width="11.625" customWidth="1"/>
    <col min="14304" max="14304" width="9.625" customWidth="1"/>
    <col min="14306" max="14306" width="9.625" customWidth="1"/>
    <col min="14309" max="14309" width="11.625" customWidth="1"/>
    <col min="14310" max="14310" width="10.75" customWidth="1"/>
    <col min="14312" max="14312" width="10.75" customWidth="1"/>
    <col min="14553" max="14553" width="10.125" customWidth="1"/>
    <col min="14554" max="14554" width="29.25" customWidth="1"/>
    <col min="14555" max="14555" width="12.875" customWidth="1"/>
    <col min="14556" max="14556" width="11.125" customWidth="1"/>
    <col min="14557" max="14557" width="11.625" customWidth="1"/>
    <col min="14560" max="14560" width="9.625" customWidth="1"/>
    <col min="14562" max="14562" width="9.625" customWidth="1"/>
    <col min="14565" max="14565" width="11.625" customWidth="1"/>
    <col min="14566" max="14566" width="10.75" customWidth="1"/>
    <col min="14568" max="14568" width="10.75" customWidth="1"/>
    <col min="14809" max="14809" width="10.125" customWidth="1"/>
    <col min="14810" max="14810" width="29.25" customWidth="1"/>
    <col min="14811" max="14811" width="12.875" customWidth="1"/>
    <col min="14812" max="14812" width="11.125" customWidth="1"/>
    <col min="14813" max="14813" width="11.625" customWidth="1"/>
    <col min="14816" max="14816" width="9.625" customWidth="1"/>
    <col min="14818" max="14818" width="9.625" customWidth="1"/>
    <col min="14821" max="14821" width="11.625" customWidth="1"/>
    <col min="14822" max="14822" width="10.75" customWidth="1"/>
    <col min="14824" max="14824" width="10.75" customWidth="1"/>
    <col min="15065" max="15065" width="10.125" customWidth="1"/>
    <col min="15066" max="15066" width="29.25" customWidth="1"/>
    <col min="15067" max="15067" width="12.875" customWidth="1"/>
    <col min="15068" max="15068" width="11.125" customWidth="1"/>
    <col min="15069" max="15069" width="11.625" customWidth="1"/>
    <col min="15072" max="15072" width="9.625" customWidth="1"/>
    <col min="15074" max="15074" width="9.625" customWidth="1"/>
    <col min="15077" max="15077" width="11.625" customWidth="1"/>
    <col min="15078" max="15078" width="10.75" customWidth="1"/>
    <col min="15080" max="15080" width="10.75" customWidth="1"/>
    <col min="15321" max="15321" width="10.125" customWidth="1"/>
    <col min="15322" max="15322" width="29.25" customWidth="1"/>
    <col min="15323" max="15323" width="12.875" customWidth="1"/>
    <col min="15324" max="15324" width="11.125" customWidth="1"/>
    <col min="15325" max="15325" width="11.625" customWidth="1"/>
    <col min="15328" max="15328" width="9.625" customWidth="1"/>
    <col min="15330" max="15330" width="9.625" customWidth="1"/>
    <col min="15333" max="15333" width="11.625" customWidth="1"/>
    <col min="15334" max="15334" width="10.75" customWidth="1"/>
    <col min="15336" max="15336" width="10.75" customWidth="1"/>
    <col min="15577" max="15577" width="10.125" customWidth="1"/>
    <col min="15578" max="15578" width="29.25" customWidth="1"/>
    <col min="15579" max="15579" width="12.875" customWidth="1"/>
    <col min="15580" max="15580" width="11.125" customWidth="1"/>
    <col min="15581" max="15581" width="11.625" customWidth="1"/>
    <col min="15584" max="15584" width="9.625" customWidth="1"/>
    <col min="15586" max="15586" width="9.625" customWidth="1"/>
    <col min="15589" max="15589" width="11.625" customWidth="1"/>
    <col min="15590" max="15590" width="10.75" customWidth="1"/>
    <col min="15592" max="15592" width="10.75" customWidth="1"/>
    <col min="15833" max="15833" width="10.125" customWidth="1"/>
    <col min="15834" max="15834" width="29.25" customWidth="1"/>
    <col min="15835" max="15835" width="12.875" customWidth="1"/>
    <col min="15836" max="15836" width="11.125" customWidth="1"/>
    <col min="15837" max="15837" width="11.625" customWidth="1"/>
    <col min="15840" max="15840" width="9.625" customWidth="1"/>
    <col min="15842" max="15842" width="9.625" customWidth="1"/>
    <col min="15845" max="15845" width="11.625" customWidth="1"/>
    <col min="15846" max="15846" width="10.75" customWidth="1"/>
    <col min="15848" max="15848" width="10.75" customWidth="1"/>
    <col min="16089" max="16089" width="10.125" customWidth="1"/>
    <col min="16090" max="16090" width="29.25" customWidth="1"/>
    <col min="16091" max="16091" width="12.875" customWidth="1"/>
    <col min="16092" max="16092" width="11.125" customWidth="1"/>
    <col min="16093" max="16093" width="11.625" customWidth="1"/>
    <col min="16096" max="16096" width="9.625" customWidth="1"/>
    <col min="16098" max="16098" width="9.625" customWidth="1"/>
    <col min="16101" max="16101" width="11.625" customWidth="1"/>
    <col min="16102" max="16102" width="10.75" customWidth="1"/>
    <col min="16104" max="16104" width="10.75" customWidth="1"/>
  </cols>
  <sheetData>
    <row r="1" ht="18.75" spans="1:1">
      <c r="A1" s="140" t="s">
        <v>84</v>
      </c>
    </row>
    <row r="2" ht="29.25" customHeight="1" spans="1:9">
      <c r="A2" s="141" t="s">
        <v>85</v>
      </c>
      <c r="B2" s="141"/>
      <c r="C2" s="141"/>
      <c r="D2" s="141"/>
      <c r="E2" s="141"/>
      <c r="F2" s="141"/>
      <c r="G2" s="141"/>
      <c r="H2" s="141"/>
      <c r="I2" s="141"/>
    </row>
    <row r="3" ht="19.5" customHeight="1" spans="1:9">
      <c r="A3" s="142"/>
      <c r="B3" s="142"/>
      <c r="C3" s="142"/>
      <c r="D3" s="142"/>
      <c r="E3" s="142"/>
      <c r="F3" s="142"/>
      <c r="G3" s="142"/>
      <c r="H3" s="142"/>
      <c r="I3" s="153" t="s">
        <v>15</v>
      </c>
    </row>
    <row r="4" ht="19.5" customHeight="1" spans="1:9">
      <c r="A4" s="143" t="s">
        <v>86</v>
      </c>
      <c r="B4" s="143" t="s">
        <v>87</v>
      </c>
      <c r="C4" s="143" t="s">
        <v>18</v>
      </c>
      <c r="D4" s="143"/>
      <c r="E4" s="143"/>
      <c r="F4" s="132" t="s">
        <v>88</v>
      </c>
      <c r="G4" s="132"/>
      <c r="H4" s="132"/>
      <c r="I4" s="143" t="s">
        <v>89</v>
      </c>
    </row>
    <row r="5" s="138" customFormat="1" ht="33" customHeight="1" spans="1:9">
      <c r="A5" s="143"/>
      <c r="B5" s="143"/>
      <c r="C5" s="143" t="s">
        <v>90</v>
      </c>
      <c r="D5" s="143" t="s">
        <v>91</v>
      </c>
      <c r="E5" s="143" t="s">
        <v>92</v>
      </c>
      <c r="F5" s="143" t="s">
        <v>93</v>
      </c>
      <c r="G5" s="144" t="s">
        <v>94</v>
      </c>
      <c r="H5" s="145" t="s">
        <v>95</v>
      </c>
      <c r="I5" s="143"/>
    </row>
    <row r="6" s="139" customFormat="1" ht="22.5" customHeight="1" spans="1:9">
      <c r="A6" s="146" t="s">
        <v>96</v>
      </c>
      <c r="B6" s="146"/>
      <c r="C6" s="134">
        <f>SUM(C7:C31)</f>
        <v>363300</v>
      </c>
      <c r="D6" s="134">
        <f>SUM(D7:D31)</f>
        <v>127227</v>
      </c>
      <c r="E6" s="134">
        <f>SUM(E7:E31)</f>
        <v>236073</v>
      </c>
      <c r="F6" s="134">
        <f>SUM(G6:H6)</f>
        <v>0.420000000006894</v>
      </c>
      <c r="G6" s="134">
        <f>SUM(G7:G31)</f>
        <v>-1518.13</v>
      </c>
      <c r="H6" s="134">
        <f>SUM(H7:H31)</f>
        <v>1518.55000000001</v>
      </c>
      <c r="I6" s="134">
        <f>SUM(I7:I31)</f>
        <v>363300.42</v>
      </c>
    </row>
    <row r="7" s="139" customFormat="1" ht="22.5" customHeight="1" spans="1:9">
      <c r="A7" s="147">
        <v>201</v>
      </c>
      <c r="B7" s="148" t="s">
        <v>97</v>
      </c>
      <c r="C7" s="149">
        <f>SUM(D7:E7)</f>
        <v>25109</v>
      </c>
      <c r="D7" s="149">
        <v>14445</v>
      </c>
      <c r="E7" s="149">
        <v>10664</v>
      </c>
      <c r="F7" s="149">
        <f>G7+H7</f>
        <v>-1921</v>
      </c>
      <c r="G7" s="149">
        <v>871</v>
      </c>
      <c r="H7" s="149">
        <v>-2792</v>
      </c>
      <c r="I7" s="149">
        <f t="shared" ref="I7:I12" si="0">C7+F7</f>
        <v>23188</v>
      </c>
    </row>
    <row r="8" s="139" customFormat="1" ht="22.5" customHeight="1" spans="1:9">
      <c r="A8" s="147">
        <v>203</v>
      </c>
      <c r="B8" s="148" t="s">
        <v>98</v>
      </c>
      <c r="C8" s="149">
        <f t="shared" ref="C8:C31" si="1">SUM(D8:E8)</f>
        <v>99</v>
      </c>
      <c r="D8" s="149">
        <v>0</v>
      </c>
      <c r="E8" s="149">
        <v>99</v>
      </c>
      <c r="F8" s="149">
        <f t="shared" ref="F8:F31" si="2">G8+H8</f>
        <v>48</v>
      </c>
      <c r="G8" s="149">
        <v>0</v>
      </c>
      <c r="H8" s="149">
        <v>48</v>
      </c>
      <c r="I8" s="149">
        <f t="shared" si="0"/>
        <v>147</v>
      </c>
    </row>
    <row r="9" s="139" customFormat="1" ht="22.5" customHeight="1" spans="1:9">
      <c r="A9" s="147">
        <v>204</v>
      </c>
      <c r="B9" s="148" t="s">
        <v>99</v>
      </c>
      <c r="C9" s="149">
        <f t="shared" si="1"/>
        <v>14850</v>
      </c>
      <c r="D9" s="149">
        <v>8804</v>
      </c>
      <c r="E9" s="149">
        <v>6046</v>
      </c>
      <c r="F9" s="149">
        <f t="shared" si="2"/>
        <v>-3405.57</v>
      </c>
      <c r="G9" s="149">
        <v>409</v>
      </c>
      <c r="H9" s="149">
        <v>-3814.57</v>
      </c>
      <c r="I9" s="149">
        <f t="shared" si="0"/>
        <v>11444.43</v>
      </c>
    </row>
    <row r="10" s="139" customFormat="1" ht="22.5" customHeight="1" spans="1:9">
      <c r="A10" s="147">
        <v>205</v>
      </c>
      <c r="B10" s="148" t="s">
        <v>100</v>
      </c>
      <c r="C10" s="149">
        <f t="shared" si="1"/>
        <v>66010</v>
      </c>
      <c r="D10" s="149">
        <v>36343</v>
      </c>
      <c r="E10" s="149">
        <v>29667</v>
      </c>
      <c r="F10" s="149">
        <f t="shared" si="2"/>
        <v>-10614.6</v>
      </c>
      <c r="G10" s="149">
        <v>1472.99</v>
      </c>
      <c r="H10" s="149">
        <v>-12087.59</v>
      </c>
      <c r="I10" s="149">
        <f t="shared" si="0"/>
        <v>55395.4</v>
      </c>
    </row>
    <row r="11" s="139" customFormat="1" ht="22.5" customHeight="1" spans="1:9">
      <c r="A11" s="147">
        <v>206</v>
      </c>
      <c r="B11" s="148" t="s">
        <v>101</v>
      </c>
      <c r="C11" s="149">
        <f t="shared" si="1"/>
        <v>749</v>
      </c>
      <c r="D11" s="149">
        <v>254</v>
      </c>
      <c r="E11" s="149">
        <v>495</v>
      </c>
      <c r="F11" s="149">
        <f t="shared" si="2"/>
        <v>178.82</v>
      </c>
      <c r="G11" s="149">
        <v>35.03</v>
      </c>
      <c r="H11" s="149">
        <v>143.79</v>
      </c>
      <c r="I11" s="149">
        <f t="shared" si="0"/>
        <v>927.82</v>
      </c>
    </row>
    <row r="12" s="139" customFormat="1" ht="22.5" customHeight="1" spans="1:9">
      <c r="A12" s="147">
        <v>207</v>
      </c>
      <c r="B12" s="148" t="s">
        <v>102</v>
      </c>
      <c r="C12" s="149">
        <f t="shared" si="1"/>
        <v>5376</v>
      </c>
      <c r="D12" s="149">
        <v>1485</v>
      </c>
      <c r="E12" s="149">
        <v>3891</v>
      </c>
      <c r="F12" s="149">
        <f t="shared" si="2"/>
        <v>-3153.32</v>
      </c>
      <c r="G12" s="149">
        <v>59.95</v>
      </c>
      <c r="H12" s="149">
        <v>-3213.27</v>
      </c>
      <c r="I12" s="149">
        <f t="shared" si="0"/>
        <v>2222.68</v>
      </c>
    </row>
    <row r="13" s="139" customFormat="1" ht="22.5" customHeight="1" spans="1:9">
      <c r="A13" s="147">
        <v>208</v>
      </c>
      <c r="B13" s="148" t="s">
        <v>103</v>
      </c>
      <c r="C13" s="149">
        <f t="shared" si="1"/>
        <v>57187</v>
      </c>
      <c r="D13" s="149">
        <v>24823</v>
      </c>
      <c r="E13" s="149">
        <v>32364</v>
      </c>
      <c r="F13" s="149">
        <f t="shared" si="2"/>
        <v>-10511.88</v>
      </c>
      <c r="G13" s="149">
        <v>-5052.41</v>
      </c>
      <c r="H13" s="149">
        <v>-5459.47</v>
      </c>
      <c r="I13" s="149">
        <f t="shared" ref="I13:I31" si="3">C13+F13</f>
        <v>46675.12</v>
      </c>
    </row>
    <row r="14" s="139" customFormat="1" ht="22.5" customHeight="1" spans="1:9">
      <c r="A14" s="147">
        <v>210</v>
      </c>
      <c r="B14" s="148" t="s">
        <v>104</v>
      </c>
      <c r="C14" s="149">
        <f t="shared" si="1"/>
        <v>30543</v>
      </c>
      <c r="D14" s="149">
        <v>14711</v>
      </c>
      <c r="E14" s="149">
        <v>15832</v>
      </c>
      <c r="F14" s="149">
        <f t="shared" si="2"/>
        <v>-5665.07</v>
      </c>
      <c r="G14" s="149">
        <v>927.27</v>
      </c>
      <c r="H14" s="149">
        <v>-6592.34</v>
      </c>
      <c r="I14" s="149">
        <f t="shared" si="3"/>
        <v>24877.93</v>
      </c>
    </row>
    <row r="15" s="139" customFormat="1" ht="22.5" customHeight="1" spans="1:9">
      <c r="A15" s="147">
        <v>211</v>
      </c>
      <c r="B15" s="148" t="s">
        <v>105</v>
      </c>
      <c r="C15" s="149">
        <f t="shared" si="1"/>
        <v>11656</v>
      </c>
      <c r="D15" s="149">
        <v>358</v>
      </c>
      <c r="E15" s="149">
        <v>11298</v>
      </c>
      <c r="F15" s="149">
        <f t="shared" si="2"/>
        <v>-3132.52</v>
      </c>
      <c r="G15" s="149">
        <v>41.29</v>
      </c>
      <c r="H15" s="149">
        <v>-3173.81</v>
      </c>
      <c r="I15" s="149">
        <f t="shared" si="3"/>
        <v>8523.48</v>
      </c>
    </row>
    <row r="16" s="139" customFormat="1" ht="22.5" customHeight="1" spans="1:9">
      <c r="A16" s="147">
        <v>212</v>
      </c>
      <c r="B16" s="148" t="s">
        <v>106</v>
      </c>
      <c r="C16" s="149">
        <f t="shared" si="1"/>
        <v>24237</v>
      </c>
      <c r="D16" s="149">
        <v>8651</v>
      </c>
      <c r="E16" s="149">
        <v>15586</v>
      </c>
      <c r="F16" s="149">
        <f t="shared" si="2"/>
        <v>55104.9</v>
      </c>
      <c r="G16" s="149">
        <v>329.370000000001</v>
      </c>
      <c r="H16" s="149">
        <f>50454.53+4321</f>
        <v>54775.53</v>
      </c>
      <c r="I16" s="149">
        <f t="shared" si="3"/>
        <v>79341.9</v>
      </c>
    </row>
    <row r="17" s="139" customFormat="1" ht="22.5" customHeight="1" spans="1:9">
      <c r="A17" s="147">
        <v>213</v>
      </c>
      <c r="B17" s="148" t="s">
        <v>107</v>
      </c>
      <c r="C17" s="149">
        <f t="shared" si="1"/>
        <v>59251</v>
      </c>
      <c r="D17" s="149">
        <v>7317</v>
      </c>
      <c r="E17" s="149">
        <v>51934</v>
      </c>
      <c r="F17" s="149">
        <f t="shared" si="2"/>
        <v>185.21</v>
      </c>
      <c r="G17" s="149">
        <v>360.8</v>
      </c>
      <c r="H17" s="149">
        <f>-12175.59+12000</f>
        <v>-175.59</v>
      </c>
      <c r="I17" s="149">
        <f t="shared" si="3"/>
        <v>59436.21</v>
      </c>
    </row>
    <row r="18" s="139" customFormat="1" ht="22.5" customHeight="1" spans="1:9">
      <c r="A18" s="147">
        <v>214</v>
      </c>
      <c r="B18" s="148" t="s">
        <v>108</v>
      </c>
      <c r="C18" s="149">
        <f t="shared" si="1"/>
        <v>11677</v>
      </c>
      <c r="D18" s="149">
        <v>472</v>
      </c>
      <c r="E18" s="149">
        <v>11205</v>
      </c>
      <c r="F18" s="149">
        <f t="shared" si="2"/>
        <v>2038.09</v>
      </c>
      <c r="G18" s="149">
        <v>13.75</v>
      </c>
      <c r="H18" s="149">
        <f>24.34+2000</f>
        <v>2024.34</v>
      </c>
      <c r="I18" s="149">
        <f t="shared" si="3"/>
        <v>13715.09</v>
      </c>
    </row>
    <row r="19" s="139" customFormat="1" ht="22.5" customHeight="1" spans="1:9">
      <c r="A19" s="147">
        <v>215</v>
      </c>
      <c r="B19" s="148" t="s">
        <v>109</v>
      </c>
      <c r="C19" s="149">
        <f t="shared" si="1"/>
        <v>855</v>
      </c>
      <c r="D19" s="149">
        <v>5</v>
      </c>
      <c r="E19" s="149">
        <v>850</v>
      </c>
      <c r="F19" s="149">
        <f t="shared" si="2"/>
        <v>-81.32</v>
      </c>
      <c r="G19" s="149">
        <v>0</v>
      </c>
      <c r="H19" s="149">
        <v>-81.32</v>
      </c>
      <c r="I19" s="149">
        <f t="shared" si="3"/>
        <v>773.68</v>
      </c>
    </row>
    <row r="20" s="139" customFormat="1" ht="22.5" customHeight="1" spans="1:9">
      <c r="A20" s="147">
        <v>216</v>
      </c>
      <c r="B20" s="148" t="s">
        <v>110</v>
      </c>
      <c r="C20" s="149">
        <f t="shared" si="1"/>
        <v>1796</v>
      </c>
      <c r="D20" s="149">
        <v>91</v>
      </c>
      <c r="E20" s="149">
        <v>1705</v>
      </c>
      <c r="F20" s="149">
        <f t="shared" si="2"/>
        <v>-1567.37</v>
      </c>
      <c r="G20" s="149">
        <v>41.05</v>
      </c>
      <c r="H20" s="149">
        <v>-1608.42</v>
      </c>
      <c r="I20" s="149">
        <f t="shared" si="3"/>
        <v>228.63</v>
      </c>
    </row>
    <row r="21" s="139" customFormat="1" ht="22.5" customHeight="1" spans="1:9">
      <c r="A21" s="147">
        <v>217</v>
      </c>
      <c r="B21" s="148" t="s">
        <v>111</v>
      </c>
      <c r="C21" s="149">
        <f t="shared" si="1"/>
        <v>21</v>
      </c>
      <c r="D21" s="149">
        <v>0</v>
      </c>
      <c r="E21" s="149">
        <v>21</v>
      </c>
      <c r="F21" s="149">
        <f t="shared" si="2"/>
        <v>-21</v>
      </c>
      <c r="G21" s="149">
        <v>0</v>
      </c>
      <c r="H21" s="149">
        <v>-21</v>
      </c>
      <c r="I21" s="149">
        <f t="shared" si="3"/>
        <v>0</v>
      </c>
    </row>
    <row r="22" s="139" customFormat="1" ht="22.5" customHeight="1" spans="1:9">
      <c r="A22" s="147">
        <v>220</v>
      </c>
      <c r="B22" s="148" t="s">
        <v>112</v>
      </c>
      <c r="C22" s="149">
        <f t="shared" si="1"/>
        <v>2625</v>
      </c>
      <c r="D22" s="149">
        <v>211</v>
      </c>
      <c r="E22" s="149">
        <v>2414</v>
      </c>
      <c r="F22" s="149">
        <f t="shared" si="2"/>
        <v>-975.97</v>
      </c>
      <c r="G22" s="149">
        <v>775</v>
      </c>
      <c r="H22" s="149">
        <v>-1750.97</v>
      </c>
      <c r="I22" s="149">
        <f t="shared" si="3"/>
        <v>1649.03</v>
      </c>
    </row>
    <row r="23" s="139" customFormat="1" ht="22.5" customHeight="1" spans="1:9">
      <c r="A23" s="147">
        <v>221</v>
      </c>
      <c r="B23" s="148" t="s">
        <v>113</v>
      </c>
      <c r="C23" s="149">
        <f t="shared" si="1"/>
        <v>26358</v>
      </c>
      <c r="D23" s="149">
        <v>8290</v>
      </c>
      <c r="E23" s="149">
        <v>18068</v>
      </c>
      <c r="F23" s="149">
        <f t="shared" si="2"/>
        <v>-15971.69</v>
      </c>
      <c r="G23" s="149">
        <v>-1563.53</v>
      </c>
      <c r="H23" s="149">
        <f>-16408.16+2000</f>
        <v>-14408.16</v>
      </c>
      <c r="I23" s="149">
        <f t="shared" si="3"/>
        <v>10386.31</v>
      </c>
    </row>
    <row r="24" s="139" customFormat="1" ht="22.5" customHeight="1" spans="1:9">
      <c r="A24" s="147">
        <v>222</v>
      </c>
      <c r="B24" s="148" t="s">
        <v>114</v>
      </c>
      <c r="C24" s="149">
        <f t="shared" si="1"/>
        <v>462</v>
      </c>
      <c r="D24" s="149">
        <v>0</v>
      </c>
      <c r="E24" s="149">
        <v>462</v>
      </c>
      <c r="F24" s="149">
        <f t="shared" si="2"/>
        <v>0</v>
      </c>
      <c r="G24" s="149">
        <v>0</v>
      </c>
      <c r="H24" s="149">
        <v>0</v>
      </c>
      <c r="I24" s="149">
        <f t="shared" si="3"/>
        <v>462</v>
      </c>
    </row>
    <row r="25" s="139" customFormat="1" ht="22.5" customHeight="1" spans="1:9">
      <c r="A25" s="147">
        <v>224</v>
      </c>
      <c r="B25" s="148" t="s">
        <v>115</v>
      </c>
      <c r="C25" s="149">
        <f t="shared" si="1"/>
        <v>1008</v>
      </c>
      <c r="D25" s="149">
        <v>967</v>
      </c>
      <c r="E25" s="149">
        <v>41</v>
      </c>
      <c r="F25" s="149">
        <f t="shared" si="2"/>
        <v>3282.86</v>
      </c>
      <c r="G25" s="149">
        <v>-238.69</v>
      </c>
      <c r="H25" s="149">
        <f>1121.55+2400</f>
        <v>3521.55</v>
      </c>
      <c r="I25" s="149">
        <f t="shared" si="3"/>
        <v>4290.86</v>
      </c>
    </row>
    <row r="26" s="139" customFormat="1" ht="22.5" customHeight="1" spans="1:9">
      <c r="A26" s="147">
        <v>227</v>
      </c>
      <c r="B26" s="148" t="s">
        <v>116</v>
      </c>
      <c r="C26" s="149">
        <f t="shared" si="1"/>
        <v>3500</v>
      </c>
      <c r="D26" s="149">
        <v>0</v>
      </c>
      <c r="E26" s="149">
        <v>3500</v>
      </c>
      <c r="F26" s="149">
        <f t="shared" si="2"/>
        <v>-3500</v>
      </c>
      <c r="G26" s="150"/>
      <c r="H26" s="149">
        <v>-3500</v>
      </c>
      <c r="I26" s="149">
        <f t="shared" si="3"/>
        <v>0</v>
      </c>
    </row>
    <row r="27" s="139" customFormat="1" ht="22.5" customHeight="1" spans="1:9">
      <c r="A27" s="147">
        <v>229</v>
      </c>
      <c r="B27" s="148" t="s">
        <v>117</v>
      </c>
      <c r="C27" s="149">
        <f t="shared" si="1"/>
        <v>0</v>
      </c>
      <c r="D27" s="149"/>
      <c r="E27" s="149"/>
      <c r="F27" s="149">
        <f t="shared" si="2"/>
        <v>0</v>
      </c>
      <c r="G27" s="150"/>
      <c r="H27" s="149">
        <v>0</v>
      </c>
      <c r="I27" s="149">
        <f t="shared" si="3"/>
        <v>0</v>
      </c>
    </row>
    <row r="28" s="139" customFormat="1" ht="22.5" customHeight="1" spans="1:9">
      <c r="A28" s="147">
        <v>230</v>
      </c>
      <c r="B28" s="148" t="s">
        <v>118</v>
      </c>
      <c r="C28" s="149">
        <f t="shared" si="1"/>
        <v>0</v>
      </c>
      <c r="D28" s="149">
        <v>0</v>
      </c>
      <c r="E28" s="149"/>
      <c r="F28" s="149">
        <f t="shared" si="2"/>
        <v>0</v>
      </c>
      <c r="G28" s="149">
        <v>0</v>
      </c>
      <c r="H28" s="149">
        <v>0</v>
      </c>
      <c r="I28" s="149">
        <f t="shared" si="3"/>
        <v>0</v>
      </c>
    </row>
    <row r="29" s="139" customFormat="1" ht="22.5" customHeight="1" spans="1:9">
      <c r="A29" s="147">
        <v>231</v>
      </c>
      <c r="B29" s="148" t="s">
        <v>119</v>
      </c>
      <c r="C29" s="149">
        <f t="shared" si="1"/>
        <v>14900</v>
      </c>
      <c r="D29" s="149"/>
      <c r="E29" s="149">
        <v>14900</v>
      </c>
      <c r="F29" s="149">
        <f t="shared" si="2"/>
        <v>0</v>
      </c>
      <c r="G29" s="149">
        <v>0</v>
      </c>
      <c r="H29" s="149">
        <v>0</v>
      </c>
      <c r="I29" s="149">
        <f t="shared" si="3"/>
        <v>14900</v>
      </c>
    </row>
    <row r="30" s="139" customFormat="1" ht="22.5" customHeight="1" spans="1:9">
      <c r="A30" s="147">
        <v>232</v>
      </c>
      <c r="B30" s="148" t="str">
        <f>VLOOKUP(A:A,[1]科目对照!A$1:B$65536,2,FALSE)</f>
        <v>  债务付息支出</v>
      </c>
      <c r="C30" s="149">
        <f t="shared" si="1"/>
        <v>5001</v>
      </c>
      <c r="D30" s="149">
        <v>0</v>
      </c>
      <c r="E30" s="149">
        <v>5001</v>
      </c>
      <c r="F30" s="149">
        <f t="shared" si="2"/>
        <v>-316.15</v>
      </c>
      <c r="G30" s="149">
        <v>0</v>
      </c>
      <c r="H30" s="149">
        <v>-316.15</v>
      </c>
      <c r="I30" s="149">
        <f t="shared" si="3"/>
        <v>4684.85</v>
      </c>
    </row>
    <row r="31" ht="18.75" spans="1:9">
      <c r="A31" s="147">
        <v>233</v>
      </c>
      <c r="B31" s="148" t="s">
        <v>120</v>
      </c>
      <c r="C31" s="149">
        <f t="shared" si="1"/>
        <v>30</v>
      </c>
      <c r="D31" s="151"/>
      <c r="E31" s="149">
        <v>30</v>
      </c>
      <c r="F31" s="149">
        <f t="shared" si="2"/>
        <v>0</v>
      </c>
      <c r="G31" s="151"/>
      <c r="H31" s="151"/>
      <c r="I31" s="149">
        <f t="shared" si="3"/>
        <v>30</v>
      </c>
    </row>
    <row r="44" spans="7:8">
      <c r="G44" s="152"/>
      <c r="H44" s="152"/>
    </row>
  </sheetData>
  <mergeCells count="6">
    <mergeCell ref="A2:I2"/>
    <mergeCell ref="C4:E4"/>
    <mergeCell ref="F4:H4"/>
    <mergeCell ref="A4:A5"/>
    <mergeCell ref="B4:B5"/>
    <mergeCell ref="I4:I5"/>
  </mergeCells>
  <printOptions horizontalCentered="1"/>
  <pageMargins left="0.471527777777778" right="0.590277777777778" top="0.55" bottom="0.313888888888889" header="0.313888888888889" footer="0.313888888888889"/>
  <pageSetup paperSize="9" scale="6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pageSetUpPr fitToPage="1"/>
  </sheetPr>
  <dimension ref="A1:B29"/>
  <sheetViews>
    <sheetView workbookViewId="0">
      <selection activeCell="A1" sqref="A1"/>
    </sheetView>
  </sheetViews>
  <sheetFormatPr defaultColWidth="9" defaultRowHeight="14.25" outlineLevelCol="1"/>
  <cols>
    <col min="1" max="1" width="54.375" customWidth="1"/>
    <col min="2" max="2" width="24.875" customWidth="1"/>
    <col min="247" max="247" width="60.625" customWidth="1"/>
    <col min="248" max="248" width="16.25" customWidth="1"/>
    <col min="503" max="503" width="60.625" customWidth="1"/>
    <col min="504" max="504" width="16.25" customWidth="1"/>
    <col min="759" max="759" width="60.625" customWidth="1"/>
    <col min="760" max="760" width="16.25" customWidth="1"/>
    <col min="1015" max="1015" width="60.625" customWidth="1"/>
    <col min="1016" max="1016" width="16.25" customWidth="1"/>
    <col min="1271" max="1271" width="60.625" customWidth="1"/>
    <col min="1272" max="1272" width="16.25" customWidth="1"/>
    <col min="1527" max="1527" width="60.625" customWidth="1"/>
    <col min="1528" max="1528" width="16.25" customWidth="1"/>
    <col min="1783" max="1783" width="60.625" customWidth="1"/>
    <col min="1784" max="1784" width="16.25" customWidth="1"/>
    <col min="2039" max="2039" width="60.625" customWidth="1"/>
    <col min="2040" max="2040" width="16.25" customWidth="1"/>
    <col min="2295" max="2295" width="60.625" customWidth="1"/>
    <col min="2296" max="2296" width="16.25" customWidth="1"/>
    <col min="2551" max="2551" width="60.625" customWidth="1"/>
    <col min="2552" max="2552" width="16.25" customWidth="1"/>
    <col min="2807" max="2807" width="60.625" customWidth="1"/>
    <col min="2808" max="2808" width="16.25" customWidth="1"/>
    <col min="3063" max="3063" width="60.625" customWidth="1"/>
    <col min="3064" max="3064" width="16.25" customWidth="1"/>
    <col min="3319" max="3319" width="60.625" customWidth="1"/>
    <col min="3320" max="3320" width="16.25" customWidth="1"/>
    <col min="3575" max="3575" width="60.625" customWidth="1"/>
    <col min="3576" max="3576" width="16.25" customWidth="1"/>
    <col min="3831" max="3831" width="60.625" customWidth="1"/>
    <col min="3832" max="3832" width="16.25" customWidth="1"/>
    <col min="4087" max="4087" width="60.625" customWidth="1"/>
    <col min="4088" max="4088" width="16.25" customWidth="1"/>
    <col min="4343" max="4343" width="60.625" customWidth="1"/>
    <col min="4344" max="4344" width="16.25" customWidth="1"/>
    <col min="4599" max="4599" width="60.625" customWidth="1"/>
    <col min="4600" max="4600" width="16.25" customWidth="1"/>
    <col min="4855" max="4855" width="60.625" customWidth="1"/>
    <col min="4856" max="4856" width="16.25" customWidth="1"/>
    <col min="5111" max="5111" width="60.625" customWidth="1"/>
    <col min="5112" max="5112" width="16.25" customWidth="1"/>
    <col min="5367" max="5367" width="60.625" customWidth="1"/>
    <col min="5368" max="5368" width="16.25" customWidth="1"/>
    <col min="5623" max="5623" width="60.625" customWidth="1"/>
    <col min="5624" max="5624" width="16.25" customWidth="1"/>
    <col min="5879" max="5879" width="60.625" customWidth="1"/>
    <col min="5880" max="5880" width="16.25" customWidth="1"/>
    <col min="6135" max="6135" width="60.625" customWidth="1"/>
    <col min="6136" max="6136" width="16.25" customWidth="1"/>
    <col min="6391" max="6391" width="60.625" customWidth="1"/>
    <col min="6392" max="6392" width="16.25" customWidth="1"/>
    <col min="6647" max="6647" width="60.625" customWidth="1"/>
    <col min="6648" max="6648" width="16.25" customWidth="1"/>
    <col min="6903" max="6903" width="60.625" customWidth="1"/>
    <col min="6904" max="6904" width="16.25" customWidth="1"/>
    <col min="7159" max="7159" width="60.625" customWidth="1"/>
    <col min="7160" max="7160" width="16.25" customWidth="1"/>
    <col min="7415" max="7415" width="60.625" customWidth="1"/>
    <col min="7416" max="7416" width="16.25" customWidth="1"/>
    <col min="7671" max="7671" width="60.625" customWidth="1"/>
    <col min="7672" max="7672" width="16.25" customWidth="1"/>
    <col min="7927" max="7927" width="60.625" customWidth="1"/>
    <col min="7928" max="7928" width="16.25" customWidth="1"/>
    <col min="8183" max="8183" width="60.625" customWidth="1"/>
    <col min="8184" max="8184" width="16.25" customWidth="1"/>
    <col min="8439" max="8439" width="60.625" customWidth="1"/>
    <col min="8440" max="8440" width="16.25" customWidth="1"/>
    <col min="8695" max="8695" width="60.625" customWidth="1"/>
    <col min="8696" max="8696" width="16.25" customWidth="1"/>
    <col min="8951" max="8951" width="60.625" customWidth="1"/>
    <col min="8952" max="8952" width="16.25" customWidth="1"/>
    <col min="9207" max="9207" width="60.625" customWidth="1"/>
    <col min="9208" max="9208" width="16.25" customWidth="1"/>
    <col min="9463" max="9463" width="60.625" customWidth="1"/>
    <col min="9464" max="9464" width="16.25" customWidth="1"/>
    <col min="9719" max="9719" width="60.625" customWidth="1"/>
    <col min="9720" max="9720" width="16.25" customWidth="1"/>
    <col min="9975" max="9975" width="60.625" customWidth="1"/>
    <col min="9976" max="9976" width="16.25" customWidth="1"/>
    <col min="10231" max="10231" width="60.625" customWidth="1"/>
    <col min="10232" max="10232" width="16.25" customWidth="1"/>
    <col min="10487" max="10487" width="60.625" customWidth="1"/>
    <col min="10488" max="10488" width="16.25" customWidth="1"/>
    <col min="10743" max="10743" width="60.625" customWidth="1"/>
    <col min="10744" max="10744" width="16.25" customWidth="1"/>
    <col min="10999" max="10999" width="60.625" customWidth="1"/>
    <col min="11000" max="11000" width="16.25" customWidth="1"/>
    <col min="11255" max="11255" width="60.625" customWidth="1"/>
    <col min="11256" max="11256" width="16.25" customWidth="1"/>
    <col min="11511" max="11511" width="60.625" customWidth="1"/>
    <col min="11512" max="11512" width="16.25" customWidth="1"/>
    <col min="11767" max="11767" width="60.625" customWidth="1"/>
    <col min="11768" max="11768" width="16.25" customWidth="1"/>
    <col min="12023" max="12023" width="60.625" customWidth="1"/>
    <col min="12024" max="12024" width="16.25" customWidth="1"/>
    <col min="12279" max="12279" width="60.625" customWidth="1"/>
    <col min="12280" max="12280" width="16.25" customWidth="1"/>
    <col min="12535" max="12535" width="60.625" customWidth="1"/>
    <col min="12536" max="12536" width="16.25" customWidth="1"/>
    <col min="12791" max="12791" width="60.625" customWidth="1"/>
    <col min="12792" max="12792" width="16.25" customWidth="1"/>
    <col min="13047" max="13047" width="60.625" customWidth="1"/>
    <col min="13048" max="13048" width="16.25" customWidth="1"/>
    <col min="13303" max="13303" width="60.625" customWidth="1"/>
    <col min="13304" max="13304" width="16.25" customWidth="1"/>
    <col min="13559" max="13559" width="60.625" customWidth="1"/>
    <col min="13560" max="13560" width="16.25" customWidth="1"/>
    <col min="13815" max="13815" width="60.625" customWidth="1"/>
    <col min="13816" max="13816" width="16.25" customWidth="1"/>
    <col min="14071" max="14071" width="60.625" customWidth="1"/>
    <col min="14072" max="14072" width="16.25" customWidth="1"/>
    <col min="14327" max="14327" width="60.625" customWidth="1"/>
    <col min="14328" max="14328" width="16.25" customWidth="1"/>
    <col min="14583" max="14583" width="60.625" customWidth="1"/>
    <col min="14584" max="14584" width="16.25" customWidth="1"/>
    <col min="14839" max="14839" width="60.625" customWidth="1"/>
    <col min="14840" max="14840" width="16.25" customWidth="1"/>
    <col min="15095" max="15095" width="60.625" customWidth="1"/>
    <col min="15096" max="15096" width="16.25" customWidth="1"/>
    <col min="15351" max="15351" width="60.625" customWidth="1"/>
    <col min="15352" max="15352" width="16.25" customWidth="1"/>
    <col min="15607" max="15607" width="60.625" customWidth="1"/>
    <col min="15608" max="15608" width="16.25" customWidth="1"/>
    <col min="15863" max="15863" width="60.625" customWidth="1"/>
    <col min="15864" max="15864" width="16.25" customWidth="1"/>
    <col min="16119" max="16119" width="60.625" customWidth="1"/>
    <col min="16120" max="16120" width="16.25" customWidth="1"/>
  </cols>
  <sheetData>
    <row r="1" ht="18.75" spans="1:1">
      <c r="A1" s="128" t="s">
        <v>121</v>
      </c>
    </row>
    <row r="2" ht="54.75" customHeight="1" spans="1:2">
      <c r="A2" s="129" t="s">
        <v>122</v>
      </c>
      <c r="B2" s="129"/>
    </row>
    <row r="3" ht="7.5" customHeight="1" spans="1:2">
      <c r="A3" s="130"/>
      <c r="B3" s="130"/>
    </row>
    <row r="4" ht="24.75" customHeight="1" spans="2:2">
      <c r="B4" s="131" t="s">
        <v>15</v>
      </c>
    </row>
    <row r="5" ht="29.25" customHeight="1" spans="1:2">
      <c r="A5" s="132" t="s">
        <v>123</v>
      </c>
      <c r="B5" s="132" t="s">
        <v>124</v>
      </c>
    </row>
    <row r="6" ht="29.25" customHeight="1" spans="1:2">
      <c r="A6" s="133" t="s">
        <v>125</v>
      </c>
      <c r="B6" s="134">
        <f>SUM(B7:B27)</f>
        <v>-1518.13</v>
      </c>
    </row>
    <row r="7" ht="29.25" customHeight="1" spans="1:2">
      <c r="A7" s="135" t="s">
        <v>126</v>
      </c>
      <c r="B7" s="134">
        <v>3762.86</v>
      </c>
    </row>
    <row r="8" ht="29.25" customHeight="1" spans="1:2">
      <c r="A8" s="135" t="s">
        <v>127</v>
      </c>
      <c r="B8" s="134">
        <v>5.3</v>
      </c>
    </row>
    <row r="9" ht="29.25" customHeight="1" spans="1:2">
      <c r="A9" s="135" t="s">
        <v>128</v>
      </c>
      <c r="B9" s="134">
        <v>-179.97</v>
      </c>
    </row>
    <row r="10" ht="29.25" customHeight="1" spans="1:2">
      <c r="A10" s="135" t="s">
        <v>129</v>
      </c>
      <c r="B10" s="134">
        <v>-64.38</v>
      </c>
    </row>
    <row r="11" ht="29.25" customHeight="1" spans="1:2">
      <c r="A11" s="135" t="s">
        <v>130</v>
      </c>
      <c r="B11" s="134">
        <v>-1441.41</v>
      </c>
    </row>
    <row r="12" ht="29.25" customHeight="1" spans="1:2">
      <c r="A12" s="135" t="s">
        <v>131</v>
      </c>
      <c r="B12" s="134">
        <v>-19.29</v>
      </c>
    </row>
    <row r="13" ht="29.25" customHeight="1" spans="1:2">
      <c r="A13" s="135" t="s">
        <v>132</v>
      </c>
      <c r="B13" s="134">
        <v>-83.59</v>
      </c>
    </row>
    <row r="14" ht="29.25" customHeight="1" spans="1:2">
      <c r="A14" s="135" t="s">
        <v>133</v>
      </c>
      <c r="B14" s="134">
        <v>38.84</v>
      </c>
    </row>
    <row r="15" ht="29.25" customHeight="1" spans="1:2">
      <c r="A15" s="135" t="s">
        <v>134</v>
      </c>
      <c r="B15" s="134">
        <v>156.27</v>
      </c>
    </row>
    <row r="16" ht="29.25" customHeight="1" spans="1:2">
      <c r="A16" s="135" t="s">
        <v>135</v>
      </c>
      <c r="B16" s="134">
        <v>0</v>
      </c>
    </row>
    <row r="17" ht="29.25" customHeight="1" spans="1:2">
      <c r="A17" s="135" t="s">
        <v>136</v>
      </c>
      <c r="B17" s="134">
        <v>0.83</v>
      </c>
    </row>
    <row r="18" ht="29.25" customHeight="1" spans="1:2">
      <c r="A18" s="135" t="s">
        <v>137</v>
      </c>
      <c r="B18" s="134">
        <v>2.67</v>
      </c>
    </row>
    <row r="19" ht="29.25" customHeight="1" spans="1:2">
      <c r="A19" s="135" t="s">
        <v>138</v>
      </c>
      <c r="B19" s="134">
        <v>-44.94</v>
      </c>
    </row>
    <row r="20" ht="29.25" customHeight="1" spans="1:2">
      <c r="A20" s="135" t="s">
        <v>139</v>
      </c>
      <c r="B20" s="134">
        <v>0</v>
      </c>
    </row>
    <row r="21" ht="29.25" customHeight="1" spans="1:2">
      <c r="A21" s="135" t="s">
        <v>140</v>
      </c>
      <c r="B21" s="134">
        <v>0</v>
      </c>
    </row>
    <row r="22" ht="29.25" customHeight="1" spans="1:2">
      <c r="A22" s="135" t="s">
        <v>141</v>
      </c>
      <c r="B22" s="134">
        <v>-4431.11</v>
      </c>
    </row>
    <row r="23" ht="29.25" customHeight="1" spans="1:2">
      <c r="A23" s="135" t="s">
        <v>142</v>
      </c>
      <c r="B23" s="134">
        <v>877.97</v>
      </c>
    </row>
    <row r="24" ht="29.25" customHeight="1" spans="1:2">
      <c r="A24" s="135" t="s">
        <v>143</v>
      </c>
      <c r="B24" s="134">
        <v>7.65</v>
      </c>
    </row>
    <row r="25" ht="29.25" customHeight="1" spans="1:2">
      <c r="A25" s="135" t="s">
        <v>144</v>
      </c>
      <c r="B25" s="134">
        <v>343</v>
      </c>
    </row>
    <row r="26" ht="29.25" customHeight="1" spans="1:2">
      <c r="A26" s="135" t="s">
        <v>145</v>
      </c>
      <c r="B26" s="134">
        <v>6</v>
      </c>
    </row>
    <row r="27" ht="18.75" spans="1:2">
      <c r="A27" s="135" t="s">
        <v>146</v>
      </c>
      <c r="B27" s="134">
        <f>-298.31-156.52</f>
        <v>-454.83</v>
      </c>
    </row>
    <row r="28" ht="18.75" spans="1:2">
      <c r="A28" s="136"/>
      <c r="B28" s="137"/>
    </row>
    <row r="29" ht="18.75" spans="1:2">
      <c r="A29" s="136"/>
      <c r="B29" s="137"/>
    </row>
  </sheetData>
  <mergeCells count="1">
    <mergeCell ref="A2:B2"/>
  </mergeCells>
  <printOptions horizontalCentered="1"/>
  <pageMargins left="0.707638888888889" right="0.669444444444445" top="0.747916666666667" bottom="0.747916666666667" header="0.313888888888889" footer="0.313888888888889"/>
  <pageSetup paperSize="9" scale="93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pageSetUpPr autoPageBreaks="0"/>
  </sheetPr>
  <dimension ref="A1:CQ1310"/>
  <sheetViews>
    <sheetView showGridLines="0" showZeros="0" workbookViewId="0">
      <pane xSplit="1" ySplit="3" topLeftCell="B1153" activePane="bottomRight" state="frozenSplit"/>
      <selection/>
      <selection pane="topRight"/>
      <selection pane="bottomLeft"/>
      <selection pane="bottomRight" activeCell="C1173" sqref="C1173"/>
    </sheetView>
  </sheetViews>
  <sheetFormatPr defaultColWidth="9" defaultRowHeight="15.75"/>
  <cols>
    <col min="1" max="1" width="50.625" style="69" customWidth="1"/>
    <col min="2" max="2" width="17.75" style="70" customWidth="1"/>
    <col min="3" max="3" width="18.25" style="71" customWidth="1"/>
    <col min="4" max="4" width="14.625" style="72" customWidth="1"/>
    <col min="5" max="183" width="9" style="68" customWidth="1"/>
    <col min="184" max="16374" width="9" style="68"/>
  </cols>
  <sheetData>
    <row r="1" s="67" customFormat="1" ht="38" customHeight="1" spans="1:95">
      <c r="A1" s="73" t="s">
        <v>147</v>
      </c>
      <c r="B1" s="74"/>
      <c r="C1" s="75"/>
      <c r="D1" s="75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</row>
    <row r="2" s="67" customFormat="1" ht="25.5" spans="1:95">
      <c r="A2" s="77" t="s">
        <v>148</v>
      </c>
      <c r="B2" s="78"/>
      <c r="C2" s="77"/>
      <c r="D2" s="79" t="s">
        <v>149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</row>
    <row r="3" ht="28.5" spans="1:4">
      <c r="A3" s="80" t="s">
        <v>150</v>
      </c>
      <c r="B3" s="81" t="s">
        <v>151</v>
      </c>
      <c r="C3" s="81" t="s">
        <v>152</v>
      </c>
      <c r="D3" s="81" t="s">
        <v>153</v>
      </c>
    </row>
    <row r="4" spans="1:4">
      <c r="A4" s="82" t="str">
        <f>'[2]汇总表（预算股统一填）'!A6</f>
        <v>201 一般公共服务</v>
      </c>
      <c r="B4" s="83">
        <f>SUM(B5,B17,B26,B37,B49,B60,B71,B83,B92,B106,B116,B125,B136,B150,B157,B165,B171,B178,B185,B192,B199,B205,B213,B219,B225,B231,B248)</f>
        <v>1904</v>
      </c>
      <c r="C4" s="84">
        <f>SUM(C5,C17,C26,C37,C49,C60,C71,C83,C92,C106,C116,C125,C136,C150,C157,C165,C171,C178,C185,C192,C199,C205,C213,C219,C225,C231,C248)</f>
        <v>-4695.81</v>
      </c>
      <c r="D4" s="85">
        <f t="shared" ref="D4:D67" si="0">B4+C4</f>
        <v>-2791.81</v>
      </c>
    </row>
    <row r="5" spans="1:4">
      <c r="A5" s="82" t="str">
        <f>'[2]汇总表（预算股统一填）'!A7</f>
        <v>20101 人大事务</v>
      </c>
      <c r="B5" s="83">
        <f>SUM(B6:B16)</f>
        <v>24</v>
      </c>
      <c r="C5" s="84">
        <f>SUM(C6:C16)</f>
        <v>-242</v>
      </c>
      <c r="D5" s="85">
        <f t="shared" si="0"/>
        <v>-218</v>
      </c>
    </row>
    <row r="6" ht="14.25" spans="1:4">
      <c r="A6" s="86" t="str">
        <f>'[2]汇总表（预算股统一填）'!A8</f>
        <v>2010101 行政运行</v>
      </c>
      <c r="B6" s="87"/>
      <c r="C6" s="88"/>
      <c r="D6" s="89">
        <f t="shared" si="0"/>
        <v>0</v>
      </c>
    </row>
    <row r="7" ht="14.25" spans="1:4">
      <c r="A7" s="86" t="str">
        <f>'[2]汇总表（预算股统一填）'!A9</f>
        <v>2010102 一般行政管理事务</v>
      </c>
      <c r="B7" s="87"/>
      <c r="C7" s="88"/>
      <c r="D7" s="89">
        <f t="shared" si="0"/>
        <v>0</v>
      </c>
    </row>
    <row r="8" ht="14.25" spans="1:4">
      <c r="A8" s="86" t="str">
        <f>'[2]汇总表（预算股统一填）'!A10</f>
        <v>2010103 机关服务</v>
      </c>
      <c r="B8" s="90"/>
      <c r="C8" s="88"/>
      <c r="D8" s="89">
        <f t="shared" si="0"/>
        <v>0</v>
      </c>
    </row>
    <row r="9" ht="17.25" spans="1:4">
      <c r="A9" s="82" t="str">
        <f>'[2]汇总表（预算股统一填）'!A11</f>
        <v>2010104 人大会议</v>
      </c>
      <c r="B9" s="91">
        <v>24</v>
      </c>
      <c r="C9" s="92">
        <v>-40</v>
      </c>
      <c r="D9" s="85">
        <f t="shared" si="0"/>
        <v>-16</v>
      </c>
    </row>
    <row r="10" ht="14.25" spans="1:4">
      <c r="A10" s="86" t="str">
        <f>'[2]汇总表（预算股统一填）'!A12</f>
        <v>2010105 人大立法</v>
      </c>
      <c r="B10" s="87"/>
      <c r="C10" s="88"/>
      <c r="D10" s="89">
        <f t="shared" si="0"/>
        <v>0</v>
      </c>
    </row>
    <row r="11" ht="14.25" spans="1:4">
      <c r="A11" s="86" t="str">
        <f>'[2]汇总表（预算股统一填）'!A13</f>
        <v>2010106 人大监督</v>
      </c>
      <c r="B11" s="87"/>
      <c r="C11" s="88"/>
      <c r="D11" s="89">
        <f t="shared" si="0"/>
        <v>0</v>
      </c>
    </row>
    <row r="12" ht="14.25" spans="1:4">
      <c r="A12" s="86" t="str">
        <f>'[2]汇总表（预算股统一填）'!A14</f>
        <v>2010107 人大代表履职能力提升</v>
      </c>
      <c r="B12" s="87"/>
      <c r="C12" s="88"/>
      <c r="D12" s="89">
        <f t="shared" si="0"/>
        <v>0</v>
      </c>
    </row>
    <row r="13" spans="1:4">
      <c r="A13" s="82" t="str">
        <f>'[2]汇总表（预算股统一填）'!A15</f>
        <v>2010108 代表工作</v>
      </c>
      <c r="B13" s="93"/>
      <c r="C13" s="92">
        <v>-2</v>
      </c>
      <c r="D13" s="85">
        <f t="shared" si="0"/>
        <v>-2</v>
      </c>
    </row>
    <row r="14" ht="14.25" spans="1:4">
      <c r="A14" s="86" t="str">
        <f>'[2]汇总表（预算股统一填）'!A16</f>
        <v>2010109 人大信访工作</v>
      </c>
      <c r="B14" s="87"/>
      <c r="C14" s="88"/>
      <c r="D14" s="89">
        <f t="shared" si="0"/>
        <v>0</v>
      </c>
    </row>
    <row r="15" ht="14.25" spans="1:4">
      <c r="A15" s="86" t="str">
        <f>'[2]汇总表（预算股统一填）'!A17</f>
        <v>2010150 事业运行</v>
      </c>
      <c r="B15" s="87"/>
      <c r="C15" s="88"/>
      <c r="D15" s="89">
        <f t="shared" si="0"/>
        <v>0</v>
      </c>
    </row>
    <row r="16" spans="1:4">
      <c r="A16" s="82" t="str">
        <f>'[2]汇总表（预算股统一填）'!A18</f>
        <v>2010199 其他人大事务支出</v>
      </c>
      <c r="B16" s="93"/>
      <c r="C16" s="92">
        <v>-200</v>
      </c>
      <c r="D16" s="85">
        <f t="shared" si="0"/>
        <v>-200</v>
      </c>
    </row>
    <row r="17" spans="1:4">
      <c r="A17" s="82" t="str">
        <f>'[2]汇总表（预算股统一填）'!A19</f>
        <v>20102 政协事务</v>
      </c>
      <c r="B17" s="83">
        <f>SUM(B18:B25)</f>
        <v>40</v>
      </c>
      <c r="C17" s="84">
        <f>SUM(C18:C25)</f>
        <v>0</v>
      </c>
      <c r="D17" s="85">
        <f t="shared" si="0"/>
        <v>40</v>
      </c>
    </row>
    <row r="18" ht="14.25" spans="1:4">
      <c r="A18" s="86" t="str">
        <f>'[2]汇总表（预算股统一填）'!A20</f>
        <v>2010201 行政运行</v>
      </c>
      <c r="B18" s="87"/>
      <c r="C18" s="88"/>
      <c r="D18" s="89">
        <f t="shared" si="0"/>
        <v>0</v>
      </c>
    </row>
    <row r="19" ht="14.25" spans="1:4">
      <c r="A19" s="86" t="str">
        <f>'[2]汇总表（预算股统一填）'!A21</f>
        <v>2010202 一般行政管理事务</v>
      </c>
      <c r="B19" s="87"/>
      <c r="C19" s="88"/>
      <c r="D19" s="89">
        <f t="shared" si="0"/>
        <v>0</v>
      </c>
    </row>
    <row r="20" ht="14.25" spans="1:4">
      <c r="A20" s="86" t="str">
        <f>'[2]汇总表（预算股统一填）'!A22</f>
        <v>2010203 机关服务</v>
      </c>
      <c r="B20" s="87"/>
      <c r="C20" s="88"/>
      <c r="D20" s="89">
        <f t="shared" si="0"/>
        <v>0</v>
      </c>
    </row>
    <row r="21" ht="14.25" spans="1:4">
      <c r="A21" s="86" t="str">
        <f>'[2]汇总表（预算股统一填）'!A23</f>
        <v>2010204 政协会议</v>
      </c>
      <c r="B21" s="87"/>
      <c r="C21" s="88"/>
      <c r="D21" s="89">
        <f t="shared" si="0"/>
        <v>0</v>
      </c>
    </row>
    <row r="22" ht="14.25" spans="1:4">
      <c r="A22" s="86" t="str">
        <f>'[2]汇总表（预算股统一填）'!A24</f>
        <v>2010205 委员视察</v>
      </c>
      <c r="B22" s="87"/>
      <c r="C22" s="88"/>
      <c r="D22" s="89">
        <f t="shared" si="0"/>
        <v>0</v>
      </c>
    </row>
    <row r="23" ht="14.25" spans="1:4">
      <c r="A23" s="86" t="str">
        <f>'[2]汇总表（预算股统一填）'!A25</f>
        <v>2010206 参政议政</v>
      </c>
      <c r="B23" s="87"/>
      <c r="C23" s="88"/>
      <c r="D23" s="89">
        <f t="shared" si="0"/>
        <v>0</v>
      </c>
    </row>
    <row r="24" ht="14.25" spans="1:4">
      <c r="A24" s="86" t="str">
        <f>'[2]汇总表（预算股统一填）'!A26</f>
        <v>2010250 事业运行</v>
      </c>
      <c r="B24" s="87"/>
      <c r="C24" s="88"/>
      <c r="D24" s="89">
        <f t="shared" si="0"/>
        <v>0</v>
      </c>
    </row>
    <row r="25" spans="1:4">
      <c r="A25" s="82" t="str">
        <f>'[2]汇总表（预算股统一填）'!A27</f>
        <v>2010299 其他政协事务支出</v>
      </c>
      <c r="B25" s="93">
        <v>40</v>
      </c>
      <c r="C25" s="92"/>
      <c r="D25" s="85">
        <f t="shared" si="0"/>
        <v>40</v>
      </c>
    </row>
    <row r="26" spans="1:4">
      <c r="A26" s="82" t="str">
        <f>'[2]汇总表（预算股统一填）'!A28</f>
        <v>20103 政府办公厅(室)及相关机构事务</v>
      </c>
      <c r="B26" s="83">
        <f>SUM(B27:B36)</f>
        <v>40</v>
      </c>
      <c r="C26" s="84">
        <f>SUM(C27:C36)</f>
        <v>-24.72</v>
      </c>
      <c r="D26" s="85">
        <f t="shared" si="0"/>
        <v>15.28</v>
      </c>
    </row>
    <row r="27" ht="14.25" spans="1:4">
      <c r="A27" s="86" t="str">
        <f>'[2]汇总表（预算股统一填）'!A29</f>
        <v>2010301 行政运行</v>
      </c>
      <c r="B27" s="87"/>
      <c r="C27" s="88"/>
      <c r="D27" s="89">
        <f t="shared" si="0"/>
        <v>0</v>
      </c>
    </row>
    <row r="28" ht="14.25" spans="1:4">
      <c r="A28" s="86" t="str">
        <f>'[2]汇总表（预算股统一填）'!A30</f>
        <v>2010302 一般行政管理事务</v>
      </c>
      <c r="B28" s="87"/>
      <c r="C28" s="88"/>
      <c r="D28" s="89">
        <f t="shared" si="0"/>
        <v>0</v>
      </c>
    </row>
    <row r="29" spans="1:4">
      <c r="A29" s="82" t="str">
        <f>'[2]汇总表（预算股统一填）'!A31</f>
        <v>2010303 机关服务</v>
      </c>
      <c r="B29" s="93"/>
      <c r="C29" s="92">
        <v>-6.72</v>
      </c>
      <c r="D29" s="85">
        <f t="shared" si="0"/>
        <v>-6.72</v>
      </c>
    </row>
    <row r="30" ht="14.25" spans="1:4">
      <c r="A30" s="86" t="str">
        <f>'[2]汇总表（预算股统一填）'!A32</f>
        <v>2010304 专项服务</v>
      </c>
      <c r="B30" s="87"/>
      <c r="C30" s="88"/>
      <c r="D30" s="89">
        <f t="shared" si="0"/>
        <v>0</v>
      </c>
    </row>
    <row r="31" ht="14.25" spans="1:4">
      <c r="A31" s="86" t="str">
        <f>'[2]汇总表（预算股统一填）'!A33</f>
        <v>2010305 专项业务活动</v>
      </c>
      <c r="B31" s="87"/>
      <c r="C31" s="88"/>
      <c r="D31" s="89">
        <f t="shared" si="0"/>
        <v>0</v>
      </c>
    </row>
    <row r="32" ht="14.25" spans="1:4">
      <c r="A32" s="86" t="str">
        <f>'[2]汇总表（预算股统一填）'!A34</f>
        <v>2010306 政务公开审批</v>
      </c>
      <c r="B32" s="90"/>
      <c r="C32" s="88"/>
      <c r="D32" s="89">
        <f t="shared" si="0"/>
        <v>0</v>
      </c>
    </row>
    <row r="33" ht="17.25" spans="1:4">
      <c r="A33" s="82" t="str">
        <f>'[2]汇总表（预算股统一填）'!A35</f>
        <v>2010308 信访事务</v>
      </c>
      <c r="B33" s="91">
        <v>40</v>
      </c>
      <c r="C33" s="92">
        <v>-13</v>
      </c>
      <c r="D33" s="85">
        <f t="shared" si="0"/>
        <v>27</v>
      </c>
    </row>
    <row r="34" ht="14.25" spans="1:4">
      <c r="A34" s="86" t="str">
        <f>'[2]汇总表（预算股统一填）'!A36</f>
        <v>2010309 参事事务</v>
      </c>
      <c r="B34" s="87"/>
      <c r="C34" s="88"/>
      <c r="D34" s="89">
        <f t="shared" si="0"/>
        <v>0</v>
      </c>
    </row>
    <row r="35" ht="14.25" spans="1:4">
      <c r="A35" s="86" t="str">
        <f>'[2]汇总表（预算股统一填）'!A37</f>
        <v>2010350 事业运行</v>
      </c>
      <c r="B35" s="90"/>
      <c r="C35" s="88"/>
      <c r="D35" s="89">
        <f t="shared" si="0"/>
        <v>0</v>
      </c>
    </row>
    <row r="36" ht="17.25" spans="1:4">
      <c r="A36" s="82" t="str">
        <f>'[2]汇总表（预算股统一填）'!A38</f>
        <v>2010399 其他政府办公厅（室）及相关机构事务支出</v>
      </c>
      <c r="B36" s="91"/>
      <c r="C36" s="92">
        <v>-5</v>
      </c>
      <c r="D36" s="85">
        <f t="shared" si="0"/>
        <v>-5</v>
      </c>
    </row>
    <row r="37" spans="1:4">
      <c r="A37" s="82" t="str">
        <f>'[2]汇总表（预算股统一填）'!A39</f>
        <v>20104 发展与改革事务</v>
      </c>
      <c r="B37" s="83">
        <f>SUM(B38:B48)</f>
        <v>5</v>
      </c>
      <c r="C37" s="84">
        <f>SUM(C38:C48)</f>
        <v>-669</v>
      </c>
      <c r="D37" s="85">
        <f t="shared" si="0"/>
        <v>-664</v>
      </c>
    </row>
    <row r="38" ht="14.25" spans="1:4">
      <c r="A38" s="86" t="str">
        <f>'[2]汇总表（预算股统一填）'!A40</f>
        <v>2010401 行政运行</v>
      </c>
      <c r="B38" s="87"/>
      <c r="C38" s="88"/>
      <c r="D38" s="89">
        <f t="shared" si="0"/>
        <v>0</v>
      </c>
    </row>
    <row r="39" ht="14.25" spans="1:4">
      <c r="A39" s="86" t="str">
        <f>'[2]汇总表（预算股统一填）'!A41</f>
        <v>2010402 一般行政管理事务</v>
      </c>
      <c r="B39" s="87"/>
      <c r="C39" s="88"/>
      <c r="D39" s="89">
        <f t="shared" si="0"/>
        <v>0</v>
      </c>
    </row>
    <row r="40" ht="14.25" spans="1:4">
      <c r="A40" s="86" t="str">
        <f>'[2]汇总表（预算股统一填）'!A42</f>
        <v>2010403 机关服务</v>
      </c>
      <c r="B40" s="87"/>
      <c r="C40" s="88"/>
      <c r="D40" s="89">
        <f t="shared" si="0"/>
        <v>0</v>
      </c>
    </row>
    <row r="41" ht="14.25" spans="1:4">
      <c r="A41" s="86" t="str">
        <f>'[2]汇总表（预算股统一填）'!A43</f>
        <v>2010404 战略规划与实施</v>
      </c>
      <c r="B41" s="87"/>
      <c r="C41" s="88"/>
      <c r="D41" s="89">
        <f t="shared" si="0"/>
        <v>0</v>
      </c>
    </row>
    <row r="42" spans="1:4">
      <c r="A42" s="82" t="str">
        <f>'[2]汇总表（预算股统一填）'!A44</f>
        <v>2010405 日常经济运行调节</v>
      </c>
      <c r="B42" s="93"/>
      <c r="C42" s="92">
        <v>-10</v>
      </c>
      <c r="D42" s="85">
        <f t="shared" si="0"/>
        <v>-10</v>
      </c>
    </row>
    <row r="43" ht="14.25" spans="1:4">
      <c r="A43" s="86" t="str">
        <f>'[2]汇总表（预算股统一填）'!A45</f>
        <v>2010406 社会事业发展规划</v>
      </c>
      <c r="B43" s="87"/>
      <c r="C43" s="88"/>
      <c r="D43" s="89">
        <f t="shared" si="0"/>
        <v>0</v>
      </c>
    </row>
    <row r="44" ht="14.25" spans="1:4">
      <c r="A44" s="86" t="str">
        <f>'[2]汇总表（预算股统一填）'!A46</f>
        <v>2010407 经济体制改革研究</v>
      </c>
      <c r="B44" s="87"/>
      <c r="C44" s="88"/>
      <c r="D44" s="89">
        <f t="shared" si="0"/>
        <v>0</v>
      </c>
    </row>
    <row r="45" ht="14.25" spans="1:4">
      <c r="A45" s="86" t="str">
        <f>'[2]汇总表（预算股统一填）'!A47</f>
        <v>2010408 物价管理</v>
      </c>
      <c r="B45" s="87"/>
      <c r="C45" s="88"/>
      <c r="D45" s="89">
        <f t="shared" si="0"/>
        <v>0</v>
      </c>
    </row>
    <row r="46" ht="14.25" spans="1:4">
      <c r="A46" s="86" t="str">
        <f>'[2]汇总表（预算股统一填）'!A48</f>
        <v>2010409 应对气象变化管理事务</v>
      </c>
      <c r="B46" s="87"/>
      <c r="C46" s="88"/>
      <c r="D46" s="89">
        <f t="shared" si="0"/>
        <v>0</v>
      </c>
    </row>
    <row r="47" ht="14.25" spans="1:4">
      <c r="A47" s="86" t="str">
        <f>'[2]汇总表（预算股统一填）'!A49</f>
        <v>2010450 事业运行</v>
      </c>
      <c r="B47" s="90"/>
      <c r="C47" s="88"/>
      <c r="D47" s="89">
        <f t="shared" si="0"/>
        <v>0</v>
      </c>
    </row>
    <row r="48" ht="17.25" spans="1:4">
      <c r="A48" s="82" t="str">
        <f>'[2]汇总表（预算股统一填）'!A50</f>
        <v>2010499 其他发展与改革事务支出</v>
      </c>
      <c r="B48" s="91">
        <v>5</v>
      </c>
      <c r="C48" s="92">
        <v>-659</v>
      </c>
      <c r="D48" s="85">
        <f t="shared" si="0"/>
        <v>-654</v>
      </c>
    </row>
    <row r="49" spans="1:4">
      <c r="A49" s="82" t="str">
        <f>'[2]汇总表（预算股统一填）'!A51</f>
        <v>20105 统计信息事务</v>
      </c>
      <c r="B49" s="83">
        <f>SUM(B50:B59)</f>
        <v>168</v>
      </c>
      <c r="C49" s="84">
        <f>SUM(C50:C59)</f>
        <v>-2.36</v>
      </c>
      <c r="D49" s="85">
        <f t="shared" si="0"/>
        <v>165.64</v>
      </c>
    </row>
    <row r="50" ht="14.25" spans="1:4">
      <c r="A50" s="86" t="str">
        <f>'[2]汇总表（预算股统一填）'!A52</f>
        <v>2010501 行政运行</v>
      </c>
      <c r="B50" s="87"/>
      <c r="C50" s="88"/>
      <c r="D50" s="89">
        <f t="shared" si="0"/>
        <v>0</v>
      </c>
    </row>
    <row r="51" ht="14.25" spans="1:4">
      <c r="A51" s="86" t="str">
        <f>'[2]汇总表（预算股统一填）'!A53</f>
        <v>2010502 一般行政管理事务</v>
      </c>
      <c r="B51" s="87"/>
      <c r="C51" s="88"/>
      <c r="D51" s="89">
        <f t="shared" si="0"/>
        <v>0</v>
      </c>
    </row>
    <row r="52" ht="14.25" spans="1:4">
      <c r="A52" s="86" t="str">
        <f>'[2]汇总表（预算股统一填）'!A54</f>
        <v>2010503 机关服务</v>
      </c>
      <c r="B52" s="87"/>
      <c r="C52" s="88"/>
      <c r="D52" s="89">
        <f t="shared" si="0"/>
        <v>0</v>
      </c>
    </row>
    <row r="53" ht="14.25" spans="1:4">
      <c r="A53" s="86" t="str">
        <f>'[2]汇总表（预算股统一填）'!A55</f>
        <v>2010504 信息事务</v>
      </c>
      <c r="B53" s="87"/>
      <c r="C53" s="88"/>
      <c r="D53" s="89">
        <f t="shared" si="0"/>
        <v>0</v>
      </c>
    </row>
    <row r="54" ht="14.25" spans="1:4">
      <c r="A54" s="86" t="str">
        <f>'[2]汇总表（预算股统一填）'!A56</f>
        <v>2010505 专项统计业务</v>
      </c>
      <c r="B54" s="87"/>
      <c r="C54" s="88"/>
      <c r="D54" s="89">
        <f t="shared" si="0"/>
        <v>0</v>
      </c>
    </row>
    <row r="55" ht="14.25" spans="1:4">
      <c r="A55" s="86" t="str">
        <f>'[2]汇总表（预算股统一填）'!A57</f>
        <v>2010506 统计管理</v>
      </c>
      <c r="B55" s="90"/>
      <c r="C55" s="88"/>
      <c r="D55" s="89">
        <f t="shared" si="0"/>
        <v>0</v>
      </c>
    </row>
    <row r="56" ht="17.25" spans="1:4">
      <c r="A56" s="82" t="str">
        <f>'[2]汇总表（预算股统一填）'!A58</f>
        <v>2010507 专项普查活动</v>
      </c>
      <c r="B56" s="91">
        <v>56</v>
      </c>
      <c r="C56" s="92">
        <v>-2.36</v>
      </c>
      <c r="D56" s="85">
        <f t="shared" si="0"/>
        <v>53.64</v>
      </c>
    </row>
    <row r="57" ht="17.25" spans="1:4">
      <c r="A57" s="82" t="str">
        <f>'[2]汇总表（预算股统一填）'!A59</f>
        <v>2010508 统计抽样调查</v>
      </c>
      <c r="B57" s="91">
        <v>41</v>
      </c>
      <c r="C57" s="92"/>
      <c r="D57" s="85">
        <f t="shared" si="0"/>
        <v>41</v>
      </c>
    </row>
    <row r="58" ht="14.25" spans="1:4">
      <c r="A58" s="86" t="str">
        <f>'[2]汇总表（预算股统一填）'!A60</f>
        <v>2010550 事业运行</v>
      </c>
      <c r="B58" s="87"/>
      <c r="C58" s="88"/>
      <c r="D58" s="89">
        <f t="shared" si="0"/>
        <v>0</v>
      </c>
    </row>
    <row r="59" spans="1:4">
      <c r="A59" s="82" t="str">
        <f>'[2]汇总表（预算股统一填）'!A61</f>
        <v>2010599 其他统计信息事务支出</v>
      </c>
      <c r="B59" s="93">
        <v>71</v>
      </c>
      <c r="C59" s="92"/>
      <c r="D59" s="85">
        <f t="shared" si="0"/>
        <v>71</v>
      </c>
    </row>
    <row r="60" spans="1:4">
      <c r="A60" s="82" t="str">
        <f>'[2]汇总表（预算股统一填）'!A62</f>
        <v>20106 财政事务</v>
      </c>
      <c r="B60" s="83">
        <f>SUM(B61:B70)</f>
        <v>144</v>
      </c>
      <c r="C60" s="84">
        <f>SUM(C61:C70)</f>
        <v>-291</v>
      </c>
      <c r="D60" s="85">
        <f t="shared" si="0"/>
        <v>-147</v>
      </c>
    </row>
    <row r="61" ht="14.25" spans="1:4">
      <c r="A61" s="86" t="str">
        <f>'[2]汇总表（预算股统一填）'!A63</f>
        <v>2010601 行政运行</v>
      </c>
      <c r="B61" s="87"/>
      <c r="C61" s="88"/>
      <c r="D61" s="89">
        <f t="shared" si="0"/>
        <v>0</v>
      </c>
    </row>
    <row r="62" ht="14.25" spans="1:4">
      <c r="A62" s="86" t="str">
        <f>'[2]汇总表（预算股统一填）'!A64</f>
        <v>2010602 一般行政管理事务</v>
      </c>
      <c r="B62" s="87"/>
      <c r="C62" s="88"/>
      <c r="D62" s="89">
        <f t="shared" si="0"/>
        <v>0</v>
      </c>
    </row>
    <row r="63" ht="14.25" spans="1:4">
      <c r="A63" s="86" t="str">
        <f>'[2]汇总表（预算股统一填）'!A65</f>
        <v>2010603 机关服务</v>
      </c>
      <c r="B63" s="87"/>
      <c r="C63" s="88"/>
      <c r="D63" s="89">
        <f t="shared" si="0"/>
        <v>0</v>
      </c>
    </row>
    <row r="64" ht="14.25" spans="1:4">
      <c r="A64" s="86" t="str">
        <f>'[2]汇总表（预算股统一填）'!A66</f>
        <v>2010604 预算改革业务</v>
      </c>
      <c r="B64" s="87"/>
      <c r="C64" s="88"/>
      <c r="D64" s="89">
        <f t="shared" si="0"/>
        <v>0</v>
      </c>
    </row>
    <row r="65" ht="14.25" spans="1:4">
      <c r="A65" s="86" t="str">
        <f>'[2]汇总表（预算股统一填）'!A67</f>
        <v>2010605 财政国库业务</v>
      </c>
      <c r="B65" s="87"/>
      <c r="C65" s="88"/>
      <c r="D65" s="89">
        <f t="shared" si="0"/>
        <v>0</v>
      </c>
    </row>
    <row r="66" ht="14.25" spans="1:4">
      <c r="A66" s="86" t="str">
        <f>'[2]汇总表（预算股统一填）'!A68</f>
        <v>2010606 财政监察</v>
      </c>
      <c r="B66" s="87"/>
      <c r="C66" s="88"/>
      <c r="D66" s="89">
        <f t="shared" si="0"/>
        <v>0</v>
      </c>
    </row>
    <row r="67" ht="14.25" spans="1:4">
      <c r="A67" s="86" t="str">
        <f>'[2]汇总表（预算股统一填）'!A69</f>
        <v>2010607 信息化建设</v>
      </c>
      <c r="B67" s="87"/>
      <c r="C67" s="88"/>
      <c r="D67" s="89">
        <f t="shared" si="0"/>
        <v>0</v>
      </c>
    </row>
    <row r="68" ht="14.25" spans="1:4">
      <c r="A68" s="86" t="str">
        <f>'[2]汇总表（预算股统一填）'!A70</f>
        <v>2010608 财政委托业务支出</v>
      </c>
      <c r="B68" s="87"/>
      <c r="C68" s="88"/>
      <c r="D68" s="89">
        <f t="shared" ref="D68:D131" si="1">B68+C68</f>
        <v>0</v>
      </c>
    </row>
    <row r="69" ht="14.25" spans="1:4">
      <c r="A69" s="86" t="str">
        <f>'[2]汇总表（预算股统一填）'!A71</f>
        <v>2010650 事业运行</v>
      </c>
      <c r="B69" s="87"/>
      <c r="C69" s="88"/>
      <c r="D69" s="89">
        <f t="shared" si="1"/>
        <v>0</v>
      </c>
    </row>
    <row r="70" spans="1:4">
      <c r="A70" s="82" t="str">
        <f>'[2]汇总表（预算股统一填）'!A72</f>
        <v>2010699 其他财政事务支出</v>
      </c>
      <c r="B70" s="93">
        <v>144</v>
      </c>
      <c r="C70" s="92">
        <v>-291</v>
      </c>
      <c r="D70" s="85">
        <f t="shared" si="1"/>
        <v>-147</v>
      </c>
    </row>
    <row r="71" spans="1:4">
      <c r="A71" s="82" t="str">
        <f>'[2]汇总表（预算股统一填）'!A73</f>
        <v>20107 税收事务</v>
      </c>
      <c r="B71" s="83">
        <f>SUM(B72:B82)</f>
        <v>0</v>
      </c>
      <c r="C71" s="84">
        <f>SUM(C72:C82)</f>
        <v>-120.12</v>
      </c>
      <c r="D71" s="85">
        <f t="shared" si="1"/>
        <v>-120.12</v>
      </c>
    </row>
    <row r="72" ht="14.25" spans="1:4">
      <c r="A72" s="86" t="str">
        <f>'[2]汇总表（预算股统一填）'!A74</f>
        <v>2010701 行政运行</v>
      </c>
      <c r="B72" s="87"/>
      <c r="C72" s="88"/>
      <c r="D72" s="89">
        <f t="shared" si="1"/>
        <v>0</v>
      </c>
    </row>
    <row r="73" ht="14.25" spans="1:4">
      <c r="A73" s="86" t="str">
        <f>'[2]汇总表（预算股统一填）'!A75</f>
        <v>2010702 一般行政管理事务</v>
      </c>
      <c r="B73" s="87"/>
      <c r="C73" s="88"/>
      <c r="D73" s="89">
        <f t="shared" si="1"/>
        <v>0</v>
      </c>
    </row>
    <row r="74" ht="14.25" spans="1:4">
      <c r="A74" s="86" t="str">
        <f>'[2]汇总表（预算股统一填）'!A76</f>
        <v>2010703 机关服务</v>
      </c>
      <c r="B74" s="87"/>
      <c r="C74" s="88"/>
      <c r="D74" s="89">
        <f t="shared" si="1"/>
        <v>0</v>
      </c>
    </row>
    <row r="75" ht="14.25" spans="1:4">
      <c r="A75" s="86" t="str">
        <f>'[2]汇总表（预算股统一填）'!A77</f>
        <v>2010704 税务办案</v>
      </c>
      <c r="B75" s="87"/>
      <c r="C75" s="88"/>
      <c r="D75" s="89">
        <f t="shared" si="1"/>
        <v>0</v>
      </c>
    </row>
    <row r="76" ht="14.25" spans="1:4">
      <c r="A76" s="86" t="str">
        <f>'[2]汇总表（预算股统一填）'!A78</f>
        <v>2010705 税务登记证及发票管理</v>
      </c>
      <c r="B76" s="87"/>
      <c r="C76" s="88"/>
      <c r="D76" s="89">
        <f t="shared" si="1"/>
        <v>0</v>
      </c>
    </row>
    <row r="77" ht="14.25" spans="1:4">
      <c r="A77" s="86" t="str">
        <f>'[2]汇总表（预算股统一填）'!A79</f>
        <v>2010706 代扣代收代征税款手续费</v>
      </c>
      <c r="B77" s="87"/>
      <c r="C77" s="88"/>
      <c r="D77" s="89">
        <f t="shared" si="1"/>
        <v>0</v>
      </c>
    </row>
    <row r="78" ht="14.25" spans="1:4">
      <c r="A78" s="86" t="str">
        <f>'[2]汇总表（预算股统一填）'!A80</f>
        <v>2010707 税务宣传</v>
      </c>
      <c r="B78" s="87"/>
      <c r="C78" s="88"/>
      <c r="D78" s="89">
        <f t="shared" si="1"/>
        <v>0</v>
      </c>
    </row>
    <row r="79" ht="14.25" spans="1:4">
      <c r="A79" s="86" t="str">
        <f>'[2]汇总表（预算股统一填）'!A81</f>
        <v>2010708 协税护税</v>
      </c>
      <c r="B79" s="87"/>
      <c r="C79" s="88"/>
      <c r="D79" s="89">
        <f t="shared" si="1"/>
        <v>0</v>
      </c>
    </row>
    <row r="80" ht="14.25" spans="1:4">
      <c r="A80" s="86" t="str">
        <f>'[2]汇总表（预算股统一填）'!A82</f>
        <v>2010709 信息化建设</v>
      </c>
      <c r="B80" s="87"/>
      <c r="C80" s="88"/>
      <c r="D80" s="89">
        <f t="shared" si="1"/>
        <v>0</v>
      </c>
    </row>
    <row r="81" ht="14.25" spans="1:4">
      <c r="A81" s="86" t="str">
        <f>'[2]汇总表（预算股统一填）'!A83</f>
        <v>2010750 事业运行</v>
      </c>
      <c r="B81" s="87"/>
      <c r="C81" s="88"/>
      <c r="D81" s="89">
        <f t="shared" si="1"/>
        <v>0</v>
      </c>
    </row>
    <row r="82" spans="1:4">
      <c r="A82" s="82" t="str">
        <f>'[2]汇总表（预算股统一填）'!A84</f>
        <v>2010799 其他税收事务支出</v>
      </c>
      <c r="B82" s="93"/>
      <c r="C82" s="92">
        <v>-120.12</v>
      </c>
      <c r="D82" s="85">
        <f t="shared" si="1"/>
        <v>-120.12</v>
      </c>
    </row>
    <row r="83" spans="1:4">
      <c r="A83" s="82" t="str">
        <f>'[2]汇总表（预算股统一填）'!A85</f>
        <v>20108 审计事务</v>
      </c>
      <c r="B83" s="83">
        <f>SUM(B84:B91)</f>
        <v>0</v>
      </c>
      <c r="C83" s="84">
        <f>SUM(C84:C91)</f>
        <v>-3</v>
      </c>
      <c r="D83" s="85">
        <f t="shared" si="1"/>
        <v>-3</v>
      </c>
    </row>
    <row r="84" ht="14.25" spans="1:4">
      <c r="A84" s="86" t="str">
        <f>'[2]汇总表（预算股统一填）'!A86</f>
        <v>2010801 行政运行</v>
      </c>
      <c r="B84" s="87"/>
      <c r="C84" s="88"/>
      <c r="D84" s="89">
        <f t="shared" si="1"/>
        <v>0</v>
      </c>
    </row>
    <row r="85" ht="14.25" spans="1:4">
      <c r="A85" s="86" t="str">
        <f>'[2]汇总表（预算股统一填）'!A87</f>
        <v>2010802 一般行政管理事务</v>
      </c>
      <c r="B85" s="87"/>
      <c r="C85" s="88"/>
      <c r="D85" s="89">
        <f t="shared" si="1"/>
        <v>0</v>
      </c>
    </row>
    <row r="86" ht="14.25" spans="1:4">
      <c r="A86" s="86" t="str">
        <f>'[2]汇总表（预算股统一填）'!A88</f>
        <v>2010803 机关服务</v>
      </c>
      <c r="B86" s="87"/>
      <c r="C86" s="88"/>
      <c r="D86" s="89">
        <f t="shared" si="1"/>
        <v>0</v>
      </c>
    </row>
    <row r="87" ht="14.25" spans="1:4">
      <c r="A87" s="86" t="str">
        <f>'[2]汇总表（预算股统一填）'!A89</f>
        <v>2010804 审计业务</v>
      </c>
      <c r="B87" s="87"/>
      <c r="C87" s="88"/>
      <c r="D87" s="89">
        <f t="shared" si="1"/>
        <v>0</v>
      </c>
    </row>
    <row r="88" ht="14.25" spans="1:4">
      <c r="A88" s="86" t="str">
        <f>'[2]汇总表（预算股统一填）'!A90</f>
        <v>2010805 审计管理</v>
      </c>
      <c r="B88" s="87"/>
      <c r="C88" s="88"/>
      <c r="D88" s="89">
        <f t="shared" si="1"/>
        <v>0</v>
      </c>
    </row>
    <row r="89" ht="14.25" spans="1:4">
      <c r="A89" s="86" t="str">
        <f>'[2]汇总表（预算股统一填）'!A91</f>
        <v>2010806 信息化建设</v>
      </c>
      <c r="B89" s="87"/>
      <c r="C89" s="88"/>
      <c r="D89" s="89">
        <f t="shared" si="1"/>
        <v>0</v>
      </c>
    </row>
    <row r="90" ht="14.25" spans="1:4">
      <c r="A90" s="86" t="str">
        <f>'[2]汇总表（预算股统一填）'!A92</f>
        <v>2010850 事业运行</v>
      </c>
      <c r="B90" s="90"/>
      <c r="C90" s="88"/>
      <c r="D90" s="89">
        <f t="shared" si="1"/>
        <v>0</v>
      </c>
    </row>
    <row r="91" ht="17.25" spans="1:4">
      <c r="A91" s="82" t="str">
        <f>'[2]汇总表（预算股统一填）'!A93</f>
        <v>2010899 其他审计事务支出</v>
      </c>
      <c r="B91" s="91"/>
      <c r="C91" s="92">
        <v>-3</v>
      </c>
      <c r="D91" s="85">
        <f t="shared" si="1"/>
        <v>-3</v>
      </c>
    </row>
    <row r="92" ht="14.25" spans="1:4">
      <c r="A92" s="86" t="str">
        <f>'[2]汇总表（预算股统一填）'!A94</f>
        <v>20109 海关事务</v>
      </c>
      <c r="B92" s="89">
        <f>SUM(B93:B105)</f>
        <v>0</v>
      </c>
      <c r="C92" s="94">
        <f>SUM(C93:C105)</f>
        <v>0</v>
      </c>
      <c r="D92" s="89">
        <f t="shared" si="1"/>
        <v>0</v>
      </c>
    </row>
    <row r="93" ht="14.25" spans="1:4">
      <c r="A93" s="86" t="str">
        <f>'[2]汇总表（预算股统一填）'!A95</f>
        <v>2010901 行政运行</v>
      </c>
      <c r="B93" s="87"/>
      <c r="C93" s="88"/>
      <c r="D93" s="89">
        <f t="shared" si="1"/>
        <v>0</v>
      </c>
    </row>
    <row r="94" ht="14.25" spans="1:4">
      <c r="A94" s="86" t="str">
        <f>'[2]汇总表（预算股统一填）'!A96</f>
        <v>2010902 一般行政管理事务</v>
      </c>
      <c r="B94" s="87"/>
      <c r="C94" s="88"/>
      <c r="D94" s="89">
        <f t="shared" si="1"/>
        <v>0</v>
      </c>
    </row>
    <row r="95" ht="14.25" spans="1:4">
      <c r="A95" s="86" t="str">
        <f>'[2]汇总表（预算股统一填）'!A97</f>
        <v>2010903 机关服务</v>
      </c>
      <c r="B95" s="87"/>
      <c r="C95" s="88"/>
      <c r="D95" s="89">
        <f t="shared" si="1"/>
        <v>0</v>
      </c>
    </row>
    <row r="96" ht="14.25" spans="1:4">
      <c r="A96" s="86" t="str">
        <f>'[2]汇总表（预算股统一填）'!A98</f>
        <v>2010904 收费业务</v>
      </c>
      <c r="B96" s="87"/>
      <c r="C96" s="88"/>
      <c r="D96" s="89">
        <f t="shared" si="1"/>
        <v>0</v>
      </c>
    </row>
    <row r="97" ht="14.25" spans="1:4">
      <c r="A97" s="86" t="str">
        <f>'[2]汇总表（预算股统一填）'!A99</f>
        <v>2010905 缉私办案</v>
      </c>
      <c r="B97" s="87"/>
      <c r="C97" s="88"/>
      <c r="D97" s="89">
        <f t="shared" si="1"/>
        <v>0</v>
      </c>
    </row>
    <row r="98" ht="14.25" spans="1:4">
      <c r="A98" s="86" t="str">
        <f>'[2]汇总表（预算股统一填）'!A100</f>
        <v>2010907 口岸管理</v>
      </c>
      <c r="B98" s="87"/>
      <c r="C98" s="88"/>
      <c r="D98" s="89">
        <f t="shared" si="1"/>
        <v>0</v>
      </c>
    </row>
    <row r="99" ht="14.25" spans="1:4">
      <c r="A99" s="86" t="str">
        <f>'[2]汇总表（预算股统一填）'!A101</f>
        <v>2010908 信息化建设</v>
      </c>
      <c r="B99" s="87"/>
      <c r="C99" s="88"/>
      <c r="D99" s="89">
        <f t="shared" si="1"/>
        <v>0</v>
      </c>
    </row>
    <row r="100" ht="14.25" spans="1:4">
      <c r="A100" s="86" t="str">
        <f>'[2]汇总表（预算股统一填）'!A102</f>
        <v>2010909 海关关务</v>
      </c>
      <c r="B100" s="87"/>
      <c r="C100" s="88"/>
      <c r="D100" s="89">
        <f t="shared" si="1"/>
        <v>0</v>
      </c>
    </row>
    <row r="101" ht="14.25" spans="1:4">
      <c r="A101" s="86" t="str">
        <f>'[2]汇总表（预算股统一填）'!A103</f>
        <v>2010910 关税征管</v>
      </c>
      <c r="B101" s="87"/>
      <c r="C101" s="88"/>
      <c r="D101" s="89">
        <f t="shared" si="1"/>
        <v>0</v>
      </c>
    </row>
    <row r="102" ht="14.25" spans="1:4">
      <c r="A102" s="86" t="str">
        <f>'[2]汇总表（预算股统一填）'!A104</f>
        <v>2010911 海关监管</v>
      </c>
      <c r="B102" s="87"/>
      <c r="C102" s="88"/>
      <c r="D102" s="89">
        <f t="shared" si="1"/>
        <v>0</v>
      </c>
    </row>
    <row r="103" ht="14.25" spans="1:4">
      <c r="A103" s="86" t="str">
        <f>'[2]汇总表（预算股统一填）'!A105</f>
        <v>2010912 检验免疫</v>
      </c>
      <c r="B103" s="87"/>
      <c r="C103" s="88"/>
      <c r="D103" s="89">
        <f t="shared" si="1"/>
        <v>0</v>
      </c>
    </row>
    <row r="104" ht="14.25" spans="1:4">
      <c r="A104" s="86" t="str">
        <f>'[2]汇总表（预算股统一填）'!A106</f>
        <v>2010950 事业运行</v>
      </c>
      <c r="B104" s="87"/>
      <c r="C104" s="88"/>
      <c r="D104" s="89">
        <f t="shared" si="1"/>
        <v>0</v>
      </c>
    </row>
    <row r="105" ht="14.25" spans="1:4">
      <c r="A105" s="86" t="str">
        <f>'[2]汇总表（预算股统一填）'!A107</f>
        <v>2010999 其他海关事务支出</v>
      </c>
      <c r="B105" s="87"/>
      <c r="C105" s="88"/>
      <c r="D105" s="89">
        <f t="shared" si="1"/>
        <v>0</v>
      </c>
    </row>
    <row r="106" spans="1:4">
      <c r="A106" s="82" t="str">
        <f>'[2]汇总表（预算股统一填）'!A108</f>
        <v>20110 人力资源事务</v>
      </c>
      <c r="B106" s="83">
        <f>SUM(B107:B115)</f>
        <v>66</v>
      </c>
      <c r="C106" s="84">
        <f>SUM(C107:C115)</f>
        <v>-1.08</v>
      </c>
      <c r="D106" s="85">
        <f t="shared" si="1"/>
        <v>64.92</v>
      </c>
    </row>
    <row r="107" ht="14.25" spans="1:4">
      <c r="A107" s="86" t="str">
        <f>'[2]汇总表（预算股统一填）'!A109</f>
        <v>2011001 行政运行</v>
      </c>
      <c r="B107" s="87"/>
      <c r="C107" s="88"/>
      <c r="D107" s="89">
        <f t="shared" si="1"/>
        <v>0</v>
      </c>
    </row>
    <row r="108" ht="14.25" spans="1:4">
      <c r="A108" s="86" t="str">
        <f>'[2]汇总表（预算股统一填）'!A110</f>
        <v>2011002 一般行政管理事务</v>
      </c>
      <c r="B108" s="87"/>
      <c r="C108" s="88"/>
      <c r="D108" s="89">
        <f t="shared" si="1"/>
        <v>0</v>
      </c>
    </row>
    <row r="109" ht="14.25" spans="1:4">
      <c r="A109" s="86" t="str">
        <f>'[2]汇总表（预算股统一填）'!A111</f>
        <v>2011003 机关服务</v>
      </c>
      <c r="B109" s="87"/>
      <c r="C109" s="88"/>
      <c r="D109" s="89">
        <f t="shared" si="1"/>
        <v>0</v>
      </c>
    </row>
    <row r="110" ht="14.25" spans="1:4">
      <c r="A110" s="86" t="str">
        <f>'[2]汇总表（预算股统一填）'!A112</f>
        <v>2011004 政府特殊津贴</v>
      </c>
      <c r="B110" s="87"/>
      <c r="C110" s="88"/>
      <c r="D110" s="89">
        <f t="shared" si="1"/>
        <v>0</v>
      </c>
    </row>
    <row r="111" ht="14.25" spans="1:4">
      <c r="A111" s="86" t="str">
        <f>'[2]汇总表（预算股统一填）'!A113</f>
        <v>2011005 资助留学回国人员</v>
      </c>
      <c r="B111" s="87"/>
      <c r="C111" s="88"/>
      <c r="D111" s="89">
        <f t="shared" si="1"/>
        <v>0</v>
      </c>
    </row>
    <row r="112" ht="14.25" spans="1:4">
      <c r="A112" s="86" t="str">
        <f>'[2]汇总表（预算股统一填）'!A114</f>
        <v>2011007 博士后日常经费</v>
      </c>
      <c r="B112" s="87"/>
      <c r="C112" s="88"/>
      <c r="D112" s="89">
        <f t="shared" si="1"/>
        <v>0</v>
      </c>
    </row>
    <row r="113" ht="14.25" spans="1:4">
      <c r="A113" s="86" t="str">
        <f>'[2]汇总表（预算股统一填）'!A115</f>
        <v>2011008 引进人才费用</v>
      </c>
      <c r="B113" s="87"/>
      <c r="C113" s="88"/>
      <c r="D113" s="89">
        <f t="shared" si="1"/>
        <v>0</v>
      </c>
    </row>
    <row r="114" ht="14.25" spans="1:4">
      <c r="A114" s="86" t="str">
        <f>'[2]汇总表（预算股统一填）'!A116</f>
        <v>2011050 事业运行</v>
      </c>
      <c r="B114" s="90"/>
      <c r="C114" s="88"/>
      <c r="D114" s="89">
        <f t="shared" si="1"/>
        <v>0</v>
      </c>
    </row>
    <row r="115" ht="17.25" spans="1:4">
      <c r="A115" s="82" t="str">
        <f>'[2]汇总表（预算股统一填）'!A117</f>
        <v>2011099 其他人力资源事务支出</v>
      </c>
      <c r="B115" s="91">
        <v>66</v>
      </c>
      <c r="C115" s="92">
        <v>-1.08</v>
      </c>
      <c r="D115" s="85">
        <f t="shared" si="1"/>
        <v>64.92</v>
      </c>
    </row>
    <row r="116" spans="1:4">
      <c r="A116" s="82" t="str">
        <f>'[2]汇总表（预算股统一填）'!A118</f>
        <v>20111 纪检监察事务</v>
      </c>
      <c r="B116" s="83">
        <f>SUM(B117:B124)</f>
        <v>0</v>
      </c>
      <c r="C116" s="84">
        <f>SUM(C117:C124)</f>
        <v>-20</v>
      </c>
      <c r="D116" s="85">
        <f t="shared" si="1"/>
        <v>-20</v>
      </c>
    </row>
    <row r="117" ht="14.25" spans="1:4">
      <c r="A117" s="86" t="str">
        <f>'[2]汇总表（预算股统一填）'!A119</f>
        <v>2011101 行政运行</v>
      </c>
      <c r="B117" s="87"/>
      <c r="C117" s="88"/>
      <c r="D117" s="89">
        <f t="shared" si="1"/>
        <v>0</v>
      </c>
    </row>
    <row r="118" ht="14.25" spans="1:4">
      <c r="A118" s="86" t="str">
        <f>'[2]汇总表（预算股统一填）'!A120</f>
        <v>2011102 一般行政管理事务</v>
      </c>
      <c r="B118" s="87"/>
      <c r="C118" s="88"/>
      <c r="D118" s="89">
        <f t="shared" si="1"/>
        <v>0</v>
      </c>
    </row>
    <row r="119" ht="14.25" spans="1:4">
      <c r="A119" s="86" t="str">
        <f>'[2]汇总表（预算股统一填）'!A121</f>
        <v>2011103 机关服务</v>
      </c>
      <c r="B119" s="87"/>
      <c r="C119" s="88"/>
      <c r="D119" s="89">
        <f t="shared" si="1"/>
        <v>0</v>
      </c>
    </row>
    <row r="120" spans="1:4">
      <c r="A120" s="82" t="str">
        <f>'[2]汇总表（预算股统一填）'!A122</f>
        <v>2011104 大案要案查处</v>
      </c>
      <c r="B120" s="93"/>
      <c r="C120" s="92">
        <v>-20</v>
      </c>
      <c r="D120" s="85">
        <f t="shared" si="1"/>
        <v>-20</v>
      </c>
    </row>
    <row r="121" ht="14.25" spans="1:4">
      <c r="A121" s="86" t="str">
        <f>'[2]汇总表（预算股统一填）'!A123</f>
        <v>2011105 派驻派出机构</v>
      </c>
      <c r="B121" s="87"/>
      <c r="C121" s="88"/>
      <c r="D121" s="89">
        <f t="shared" si="1"/>
        <v>0</v>
      </c>
    </row>
    <row r="122" ht="14.25" spans="1:4">
      <c r="A122" s="86" t="str">
        <f>'[2]汇总表（预算股统一填）'!A124</f>
        <v>2011106 中央巡视</v>
      </c>
      <c r="B122" s="87"/>
      <c r="C122" s="88"/>
      <c r="D122" s="89">
        <f t="shared" si="1"/>
        <v>0</v>
      </c>
    </row>
    <row r="123" ht="14.25" spans="1:4">
      <c r="A123" s="86" t="str">
        <f>'[2]汇总表（预算股统一填）'!A125</f>
        <v>2011150 事业运行</v>
      </c>
      <c r="B123" s="90"/>
      <c r="C123" s="88"/>
      <c r="D123" s="89">
        <f t="shared" si="1"/>
        <v>0</v>
      </c>
    </row>
    <row r="124" ht="14.25" spans="1:4">
      <c r="A124" s="86" t="str">
        <f>'[2]汇总表（预算股统一填）'!A126</f>
        <v>2011199 其他纪检监察事务支出</v>
      </c>
      <c r="B124" s="95"/>
      <c r="C124" s="88">
        <v>0</v>
      </c>
      <c r="D124" s="89">
        <f t="shared" si="1"/>
        <v>0</v>
      </c>
    </row>
    <row r="125" spans="1:4">
      <c r="A125" s="82" t="str">
        <f>'[2]汇总表（预算股统一填）'!A127</f>
        <v>20113 商贸事务</v>
      </c>
      <c r="B125" s="83">
        <f>SUM(B126:B135)</f>
        <v>0</v>
      </c>
      <c r="C125" s="84">
        <f>SUM(C126:C135)</f>
        <v>-3</v>
      </c>
      <c r="D125" s="85">
        <f t="shared" si="1"/>
        <v>-3</v>
      </c>
    </row>
    <row r="126" ht="14.25" spans="1:4">
      <c r="A126" s="86" t="str">
        <f>'[2]汇总表（预算股统一填）'!A128</f>
        <v>2011301 行政运行</v>
      </c>
      <c r="B126" s="87"/>
      <c r="C126" s="88"/>
      <c r="D126" s="89">
        <f t="shared" si="1"/>
        <v>0</v>
      </c>
    </row>
    <row r="127" ht="14.25" spans="1:4">
      <c r="A127" s="86" t="str">
        <f>'[2]汇总表（预算股统一填）'!A129</f>
        <v>2011302 一般行政管理事务</v>
      </c>
      <c r="B127" s="87"/>
      <c r="C127" s="88"/>
      <c r="D127" s="89">
        <f t="shared" si="1"/>
        <v>0</v>
      </c>
    </row>
    <row r="128" ht="14.25" spans="1:4">
      <c r="A128" s="86" t="str">
        <f>'[2]汇总表（预算股统一填）'!A130</f>
        <v>2011303 机关服务</v>
      </c>
      <c r="B128" s="87"/>
      <c r="C128" s="88"/>
      <c r="D128" s="89">
        <f t="shared" si="1"/>
        <v>0</v>
      </c>
    </row>
    <row r="129" ht="14.25" spans="1:4">
      <c r="A129" s="86" t="str">
        <f>'[2]汇总表（预算股统一填）'!A131</f>
        <v>2011304 对外贸易管理</v>
      </c>
      <c r="B129" s="87"/>
      <c r="C129" s="88"/>
      <c r="D129" s="89">
        <f t="shared" si="1"/>
        <v>0</v>
      </c>
    </row>
    <row r="130" ht="14.25" spans="1:4">
      <c r="A130" s="86" t="str">
        <f>'[2]汇总表（预算股统一填）'!A132</f>
        <v>2011305 国际经济合作</v>
      </c>
      <c r="B130" s="87"/>
      <c r="C130" s="88"/>
      <c r="D130" s="89">
        <f t="shared" si="1"/>
        <v>0</v>
      </c>
    </row>
    <row r="131" ht="14.25" spans="1:4">
      <c r="A131" s="86" t="str">
        <f>'[2]汇总表（预算股统一填）'!A133</f>
        <v>2011306 外资管理</v>
      </c>
      <c r="B131" s="87"/>
      <c r="C131" s="88"/>
      <c r="D131" s="89">
        <f t="shared" si="1"/>
        <v>0</v>
      </c>
    </row>
    <row r="132" ht="14.25" spans="1:4">
      <c r="A132" s="86" t="str">
        <f>'[2]汇总表（预算股统一填）'!A134</f>
        <v>2011307 国内贸易管理</v>
      </c>
      <c r="B132" s="87"/>
      <c r="C132" s="88"/>
      <c r="D132" s="89">
        <f t="shared" ref="D132:D195" si="2">B132+C132</f>
        <v>0</v>
      </c>
    </row>
    <row r="133" ht="14.25" spans="1:4">
      <c r="A133" s="86" t="str">
        <f>'[2]汇总表（预算股统一填）'!A135</f>
        <v>2011308 招商引资</v>
      </c>
      <c r="B133" s="87"/>
      <c r="C133" s="88"/>
      <c r="D133" s="89">
        <f t="shared" si="2"/>
        <v>0</v>
      </c>
    </row>
    <row r="134" ht="14.25" spans="1:4">
      <c r="A134" s="86" t="str">
        <f>'[2]汇总表（预算股统一填）'!A136</f>
        <v>2011350 事业运行</v>
      </c>
      <c r="B134" s="90"/>
      <c r="C134" s="88"/>
      <c r="D134" s="89">
        <f t="shared" si="2"/>
        <v>0</v>
      </c>
    </row>
    <row r="135" ht="33" customHeight="1" spans="1:4">
      <c r="A135" s="82" t="str">
        <f>'[2]汇总表（预算股统一填）'!A137</f>
        <v>2011399 其他商贸事务支出</v>
      </c>
      <c r="B135" s="91"/>
      <c r="C135" s="92">
        <v>-3</v>
      </c>
      <c r="D135" s="85">
        <f t="shared" si="2"/>
        <v>-3</v>
      </c>
    </row>
    <row r="136" ht="14.25" spans="1:4">
      <c r="A136" s="86" t="str">
        <f>'[2]汇总表（预算股统一填）'!A138</f>
        <v>20114 知识产权事务</v>
      </c>
      <c r="B136" s="89">
        <f>SUM(B137:B149)</f>
        <v>0</v>
      </c>
      <c r="C136" s="94">
        <f>SUM(C137:C149)</f>
        <v>0</v>
      </c>
      <c r="D136" s="89">
        <f t="shared" si="2"/>
        <v>0</v>
      </c>
    </row>
    <row r="137" ht="14.25" spans="1:4">
      <c r="A137" s="86" t="str">
        <f>'[2]汇总表（预算股统一填）'!A139</f>
        <v>2011401 行政运行</v>
      </c>
      <c r="B137" s="87"/>
      <c r="C137" s="88"/>
      <c r="D137" s="89">
        <f t="shared" si="2"/>
        <v>0</v>
      </c>
    </row>
    <row r="138" ht="14.25" spans="1:4">
      <c r="A138" s="86" t="str">
        <f>'[2]汇总表（预算股统一填）'!A140</f>
        <v>2011402 一般行政管理事务</v>
      </c>
      <c r="B138" s="87"/>
      <c r="C138" s="88"/>
      <c r="D138" s="89">
        <f t="shared" si="2"/>
        <v>0</v>
      </c>
    </row>
    <row r="139" ht="14.25" spans="1:4">
      <c r="A139" s="86" t="str">
        <f>'[2]汇总表（预算股统一填）'!A141</f>
        <v>2011403 机关服务</v>
      </c>
      <c r="B139" s="87"/>
      <c r="C139" s="88"/>
      <c r="D139" s="89">
        <f t="shared" si="2"/>
        <v>0</v>
      </c>
    </row>
    <row r="140" ht="14.25" spans="1:4">
      <c r="A140" s="86" t="str">
        <f>'[2]汇总表（预算股统一填）'!A142</f>
        <v>2011404 专利审批</v>
      </c>
      <c r="B140" s="87"/>
      <c r="C140" s="88"/>
      <c r="D140" s="89">
        <f t="shared" si="2"/>
        <v>0</v>
      </c>
    </row>
    <row r="141" ht="14.25" spans="1:4">
      <c r="A141" s="86" t="str">
        <f>'[2]汇总表（预算股统一填）'!A143</f>
        <v>2011405 国家知识产权战略</v>
      </c>
      <c r="B141" s="87"/>
      <c r="C141" s="88"/>
      <c r="D141" s="89">
        <f t="shared" si="2"/>
        <v>0</v>
      </c>
    </row>
    <row r="142" ht="14.25" spans="1:4">
      <c r="A142" s="86" t="str">
        <f>'[2]汇总表（预算股统一填）'!A144</f>
        <v>2011406 专利试点和产业化推进</v>
      </c>
      <c r="B142" s="87"/>
      <c r="C142" s="88"/>
      <c r="D142" s="89">
        <f t="shared" si="2"/>
        <v>0</v>
      </c>
    </row>
    <row r="143" ht="14.25" spans="1:4">
      <c r="A143" s="86" t="str">
        <f>'[2]汇总表（预算股统一填）'!A145</f>
        <v>2011407 专利执法</v>
      </c>
      <c r="B143" s="87"/>
      <c r="C143" s="88"/>
      <c r="D143" s="89">
        <f t="shared" si="2"/>
        <v>0</v>
      </c>
    </row>
    <row r="144" ht="14.25" spans="1:4">
      <c r="A144" s="86" t="str">
        <f>'[2]汇总表（预算股统一填）'!A146</f>
        <v>2011408 国际组织专项活动</v>
      </c>
      <c r="B144" s="87"/>
      <c r="C144" s="88"/>
      <c r="D144" s="89">
        <f t="shared" si="2"/>
        <v>0</v>
      </c>
    </row>
    <row r="145" ht="14.25" spans="1:4">
      <c r="A145" s="86" t="str">
        <f>'[2]汇总表（预算股统一填）'!A147</f>
        <v>2011409 知识产权宏观管理</v>
      </c>
      <c r="B145" s="87"/>
      <c r="C145" s="88"/>
      <c r="D145" s="89">
        <f t="shared" si="2"/>
        <v>0</v>
      </c>
    </row>
    <row r="146" ht="14.25" spans="1:4">
      <c r="A146" s="86" t="str">
        <f>'[2]汇总表（预算股统一填）'!A148</f>
        <v>2011410 商标管理</v>
      </c>
      <c r="B146" s="87"/>
      <c r="C146" s="88"/>
      <c r="D146" s="89">
        <f t="shared" si="2"/>
        <v>0</v>
      </c>
    </row>
    <row r="147" ht="14.25" spans="1:4">
      <c r="A147" s="86" t="str">
        <f>'[2]汇总表（预算股统一填）'!A149</f>
        <v>2011411 原产地地理标志管理</v>
      </c>
      <c r="B147" s="87"/>
      <c r="C147" s="88"/>
      <c r="D147" s="89">
        <f t="shared" si="2"/>
        <v>0</v>
      </c>
    </row>
    <row r="148" ht="14.25" spans="1:4">
      <c r="A148" s="86" t="str">
        <f>'[2]汇总表（预算股统一填）'!A150</f>
        <v>2011450 事业运行</v>
      </c>
      <c r="B148" s="87"/>
      <c r="C148" s="88"/>
      <c r="D148" s="89">
        <f t="shared" si="2"/>
        <v>0</v>
      </c>
    </row>
    <row r="149" ht="14.25" spans="1:4">
      <c r="A149" s="86" t="str">
        <f>'[2]汇总表（预算股统一填）'!A151</f>
        <v>2011499 其他知识产权事务支出</v>
      </c>
      <c r="B149" s="87"/>
      <c r="C149" s="88"/>
      <c r="D149" s="89">
        <f t="shared" si="2"/>
        <v>0</v>
      </c>
    </row>
    <row r="150" spans="1:4">
      <c r="A150" s="82" t="str">
        <f>'[2]汇总表（预算股统一填）'!A152</f>
        <v>20123 民族事务</v>
      </c>
      <c r="B150" s="83">
        <f>SUM(B151:B156)</f>
        <v>112</v>
      </c>
      <c r="C150" s="84">
        <f>SUM(C151:C156)</f>
        <v>-15</v>
      </c>
      <c r="D150" s="85">
        <f t="shared" si="2"/>
        <v>97</v>
      </c>
    </row>
    <row r="151" ht="14.25" spans="1:4">
      <c r="A151" s="86" t="str">
        <f>'[2]汇总表（预算股统一填）'!A153</f>
        <v>2012301 行政运行</v>
      </c>
      <c r="B151" s="87"/>
      <c r="C151" s="88"/>
      <c r="D151" s="89">
        <f t="shared" si="2"/>
        <v>0</v>
      </c>
    </row>
    <row r="152" ht="14.25" spans="1:4">
      <c r="A152" s="86" t="str">
        <f>'[2]汇总表（预算股统一填）'!A154</f>
        <v>2012302 一般行政管理事务</v>
      </c>
      <c r="B152" s="87"/>
      <c r="C152" s="88"/>
      <c r="D152" s="89">
        <f t="shared" si="2"/>
        <v>0</v>
      </c>
    </row>
    <row r="153" ht="14.25" spans="1:4">
      <c r="A153" s="86" t="str">
        <f>'[2]汇总表（预算股统一填）'!A155</f>
        <v>2012303 机关服务</v>
      </c>
      <c r="B153" s="87"/>
      <c r="C153" s="88"/>
      <c r="D153" s="89">
        <f t="shared" si="2"/>
        <v>0</v>
      </c>
    </row>
    <row r="154" spans="1:4">
      <c r="A154" s="82" t="str">
        <f>'[2]汇总表（预算股统一填）'!A156</f>
        <v>2012304 民族工作专项</v>
      </c>
      <c r="B154" s="93"/>
      <c r="C154" s="92">
        <v>-15</v>
      </c>
      <c r="D154" s="85">
        <f t="shared" si="2"/>
        <v>-15</v>
      </c>
    </row>
    <row r="155" ht="14.25" spans="1:4">
      <c r="A155" s="86" t="str">
        <f>'[2]汇总表（预算股统一填）'!A157</f>
        <v>2012350 事业运行</v>
      </c>
      <c r="B155" s="87"/>
      <c r="C155" s="88"/>
      <c r="D155" s="89">
        <f t="shared" si="2"/>
        <v>0</v>
      </c>
    </row>
    <row r="156" spans="1:4">
      <c r="A156" s="82" t="str">
        <f>'[2]汇总表（预算股统一填）'!A158</f>
        <v>2012399 其他民族事务支出</v>
      </c>
      <c r="B156" s="93">
        <v>112</v>
      </c>
      <c r="C156" s="92"/>
      <c r="D156" s="85">
        <f t="shared" si="2"/>
        <v>112</v>
      </c>
    </row>
    <row r="157" spans="1:4">
      <c r="A157" s="82" t="str">
        <f>'[2]汇总表（预算股统一填）'!A159</f>
        <v>20125 港澳台事务</v>
      </c>
      <c r="B157" s="83">
        <f>SUM(B158:B164)</f>
        <v>14</v>
      </c>
      <c r="C157" s="84">
        <f>SUM(C158:C164)</f>
        <v>-3</v>
      </c>
      <c r="D157" s="85">
        <f t="shared" si="2"/>
        <v>11</v>
      </c>
    </row>
    <row r="158" spans="1:4">
      <c r="A158" s="82" t="str">
        <f>'[2]汇总表（预算股统一填）'!A160</f>
        <v>2012501 行政运行</v>
      </c>
      <c r="B158" s="93"/>
      <c r="C158" s="92">
        <v>-3</v>
      </c>
      <c r="D158" s="85">
        <f t="shared" si="2"/>
        <v>-3</v>
      </c>
    </row>
    <row r="159" ht="14.25" spans="1:4">
      <c r="A159" s="86" t="str">
        <f>'[2]汇总表（预算股统一填）'!A161</f>
        <v>2012502 一般行政管理事务</v>
      </c>
      <c r="B159" s="87"/>
      <c r="C159" s="88"/>
      <c r="D159" s="89">
        <f t="shared" si="2"/>
        <v>0</v>
      </c>
    </row>
    <row r="160" ht="14.25" spans="1:4">
      <c r="A160" s="86" t="str">
        <f>'[2]汇总表（预算股统一填）'!A162</f>
        <v>2012503 机关服务</v>
      </c>
      <c r="B160" s="87"/>
      <c r="C160" s="88"/>
      <c r="D160" s="89">
        <f t="shared" si="2"/>
        <v>0</v>
      </c>
    </row>
    <row r="161" ht="14.25" spans="1:4">
      <c r="A161" s="86" t="str">
        <f>'[2]汇总表（预算股统一填）'!A163</f>
        <v>2012504 港澳事务</v>
      </c>
      <c r="B161" s="87"/>
      <c r="C161" s="88"/>
      <c r="D161" s="89">
        <f t="shared" si="2"/>
        <v>0</v>
      </c>
    </row>
    <row r="162" ht="14.25" spans="1:4">
      <c r="A162" s="86" t="str">
        <f>'[2]汇总表（预算股统一填）'!A164</f>
        <v>2012505 台湾事务</v>
      </c>
      <c r="B162" s="87"/>
      <c r="C162" s="88"/>
      <c r="D162" s="89">
        <f t="shared" si="2"/>
        <v>0</v>
      </c>
    </row>
    <row r="163" ht="14.25" spans="1:4">
      <c r="A163" s="86" t="str">
        <f>'[2]汇总表（预算股统一填）'!A165</f>
        <v>2012550 事业运行</v>
      </c>
      <c r="B163" s="87"/>
      <c r="C163" s="88"/>
      <c r="D163" s="89">
        <f t="shared" si="2"/>
        <v>0</v>
      </c>
    </row>
    <row r="164" spans="1:4">
      <c r="A164" s="82" t="str">
        <f>'[2]汇总表（预算股统一填）'!A166</f>
        <v>2012599 其他港澳台事务支出</v>
      </c>
      <c r="B164" s="93">
        <v>14</v>
      </c>
      <c r="C164" s="92"/>
      <c r="D164" s="85">
        <f t="shared" si="2"/>
        <v>14</v>
      </c>
    </row>
    <row r="165" spans="1:4">
      <c r="A165" s="82" t="str">
        <f>'[2]汇总表（预算股统一填）'!A167</f>
        <v>20126 档案事务</v>
      </c>
      <c r="B165" s="83">
        <f>SUM(B166:B170)</f>
        <v>157</v>
      </c>
      <c r="C165" s="84">
        <f>SUM(C166:C170)</f>
        <v>-10</v>
      </c>
      <c r="D165" s="85">
        <f t="shared" si="2"/>
        <v>147</v>
      </c>
    </row>
    <row r="166" ht="14.25" spans="1:4">
      <c r="A166" s="86" t="str">
        <f>'[2]汇总表（预算股统一填）'!A168</f>
        <v>2012601 行政运行</v>
      </c>
      <c r="B166" s="87"/>
      <c r="C166" s="88"/>
      <c r="D166" s="89">
        <f t="shared" si="2"/>
        <v>0</v>
      </c>
    </row>
    <row r="167" ht="14.25" spans="1:4">
      <c r="A167" s="86" t="str">
        <f>'[2]汇总表（预算股统一填）'!A169</f>
        <v>2012602 一般行政管理事务</v>
      </c>
      <c r="B167" s="87"/>
      <c r="C167" s="88"/>
      <c r="D167" s="89">
        <f t="shared" si="2"/>
        <v>0</v>
      </c>
    </row>
    <row r="168" ht="14.25" spans="1:4">
      <c r="A168" s="86" t="str">
        <f>'[2]汇总表（预算股统一填）'!A170</f>
        <v>2012603 机关服务</v>
      </c>
      <c r="B168" s="90"/>
      <c r="C168" s="88"/>
      <c r="D168" s="89">
        <f t="shared" si="2"/>
        <v>0</v>
      </c>
    </row>
    <row r="169" ht="17.25" spans="1:4">
      <c r="A169" s="82" t="str">
        <f>'[2]汇总表（预算股统一填）'!A171</f>
        <v>2012604 档案馆</v>
      </c>
      <c r="B169" s="91">
        <v>157</v>
      </c>
      <c r="C169" s="92">
        <v>-10</v>
      </c>
      <c r="D169" s="85">
        <f t="shared" si="2"/>
        <v>147</v>
      </c>
    </row>
    <row r="170" ht="14.25" spans="1:4">
      <c r="A170" s="86" t="str">
        <f>'[2]汇总表（预算股统一填）'!A172</f>
        <v>2012699 其他档案事务支出</v>
      </c>
      <c r="B170" s="87"/>
      <c r="C170" s="88"/>
      <c r="D170" s="89">
        <f t="shared" si="2"/>
        <v>0</v>
      </c>
    </row>
    <row r="171" spans="1:4">
      <c r="A171" s="82" t="str">
        <f>'[2]汇总表（预算股统一填）'!A173</f>
        <v>20128 民主党派及工商联事务</v>
      </c>
      <c r="B171" s="83">
        <f>SUM(B172:B177)</f>
        <v>21</v>
      </c>
      <c r="C171" s="84">
        <f>SUM(C172:C177)</f>
        <v>-3</v>
      </c>
      <c r="D171" s="85">
        <f t="shared" si="2"/>
        <v>18</v>
      </c>
    </row>
    <row r="172" ht="14.25" spans="1:4">
      <c r="A172" s="86" t="str">
        <f>'[2]汇总表（预算股统一填）'!A174</f>
        <v>2012801 行政运行</v>
      </c>
      <c r="B172" s="87"/>
      <c r="C172" s="88"/>
      <c r="D172" s="89">
        <f t="shared" si="2"/>
        <v>0</v>
      </c>
    </row>
    <row r="173" ht="14.25" spans="1:4">
      <c r="A173" s="86" t="str">
        <f>'[2]汇总表（预算股统一填）'!A175</f>
        <v>2012802 一般行政管理事务</v>
      </c>
      <c r="B173" s="87"/>
      <c r="C173" s="88"/>
      <c r="D173" s="89">
        <f t="shared" si="2"/>
        <v>0</v>
      </c>
    </row>
    <row r="174" ht="14.25" spans="1:4">
      <c r="A174" s="86" t="str">
        <f>'[2]汇总表（预算股统一填）'!A176</f>
        <v>2012803 机关服务</v>
      </c>
      <c r="B174" s="87"/>
      <c r="C174" s="88"/>
      <c r="D174" s="89">
        <f t="shared" si="2"/>
        <v>0</v>
      </c>
    </row>
    <row r="175" ht="14.25" spans="1:4">
      <c r="A175" s="86" t="str">
        <f>'[2]汇总表（预算股统一填）'!A177</f>
        <v>2012804 参政议政</v>
      </c>
      <c r="B175" s="87"/>
      <c r="C175" s="88"/>
      <c r="D175" s="89">
        <f t="shared" si="2"/>
        <v>0</v>
      </c>
    </row>
    <row r="176" ht="14.25" spans="1:4">
      <c r="A176" s="86" t="str">
        <f>'[2]汇总表（预算股统一填）'!A178</f>
        <v>2012850 事业运行</v>
      </c>
      <c r="B176" s="90"/>
      <c r="C176" s="88"/>
      <c r="D176" s="89">
        <f t="shared" si="2"/>
        <v>0</v>
      </c>
    </row>
    <row r="177" ht="17.25" spans="1:4">
      <c r="A177" s="82" t="str">
        <f>'[2]汇总表（预算股统一填）'!A179</f>
        <v>2012899 其他民主党派及工商联事务支出</v>
      </c>
      <c r="B177" s="91">
        <v>21</v>
      </c>
      <c r="C177" s="92">
        <v>-3</v>
      </c>
      <c r="D177" s="85">
        <f t="shared" si="2"/>
        <v>18</v>
      </c>
    </row>
    <row r="178" spans="1:4">
      <c r="A178" s="82" t="str">
        <f>'[2]汇总表（预算股统一填）'!A180</f>
        <v>20129 群众团体事务</v>
      </c>
      <c r="B178" s="83">
        <f>SUM(B179:B184)</f>
        <v>434</v>
      </c>
      <c r="C178" s="84">
        <f>SUM(C179:C184)</f>
        <v>-410.53</v>
      </c>
      <c r="D178" s="85">
        <f t="shared" si="2"/>
        <v>23.47</v>
      </c>
    </row>
    <row r="179" ht="14.25" spans="1:4">
      <c r="A179" s="86" t="str">
        <f>'[2]汇总表（预算股统一填）'!A181</f>
        <v>2012901 行政运行</v>
      </c>
      <c r="B179" s="87"/>
      <c r="C179" s="88"/>
      <c r="D179" s="89">
        <f t="shared" si="2"/>
        <v>0</v>
      </c>
    </row>
    <row r="180" spans="1:4">
      <c r="A180" s="82" t="str">
        <f>'[2]汇总表（预算股统一填）'!A182</f>
        <v>2012902 一般行政管理事务</v>
      </c>
      <c r="B180" s="93"/>
      <c r="C180" s="92">
        <v>-46.77</v>
      </c>
      <c r="D180" s="85">
        <f t="shared" si="2"/>
        <v>-46.77</v>
      </c>
    </row>
    <row r="181" ht="14.25" spans="1:4">
      <c r="A181" s="86" t="str">
        <f>'[2]汇总表（预算股统一填）'!A183</f>
        <v>2012903 机关服务</v>
      </c>
      <c r="B181" s="87"/>
      <c r="C181" s="88"/>
      <c r="D181" s="89">
        <f t="shared" si="2"/>
        <v>0</v>
      </c>
    </row>
    <row r="182" ht="14.25" spans="1:4">
      <c r="A182" s="86" t="str">
        <f>'[2]汇总表（预算股统一填）'!A184</f>
        <v>2012905 工会服务</v>
      </c>
      <c r="B182" s="87"/>
      <c r="C182" s="88"/>
      <c r="D182" s="89">
        <f t="shared" si="2"/>
        <v>0</v>
      </c>
    </row>
    <row r="183" ht="14.25" spans="1:4">
      <c r="A183" s="86" t="str">
        <f>'[2]汇总表（预算股统一填）'!A185</f>
        <v>2012950 事业运行</v>
      </c>
      <c r="B183" s="90"/>
      <c r="C183" s="88"/>
      <c r="D183" s="89">
        <f t="shared" si="2"/>
        <v>0</v>
      </c>
    </row>
    <row r="184" ht="17.25" spans="1:4">
      <c r="A184" s="82" t="str">
        <f>'[2]汇总表（预算股统一填）'!A186</f>
        <v>2012999 其他群众团体事务支出</v>
      </c>
      <c r="B184" s="91">
        <v>434</v>
      </c>
      <c r="C184" s="92">
        <v>-363.76</v>
      </c>
      <c r="D184" s="85">
        <f t="shared" si="2"/>
        <v>70.24</v>
      </c>
    </row>
    <row r="185" spans="1:4">
      <c r="A185" s="82" t="str">
        <f>'[2]汇总表（预算股统一填）'!A187</f>
        <v>20131 党委办公厅（室）及相关机构事务</v>
      </c>
      <c r="B185" s="83">
        <f>SUM(B186:B191)</f>
        <v>0</v>
      </c>
      <c r="C185" s="84">
        <f>SUM(C186:C191)</f>
        <v>-25</v>
      </c>
      <c r="D185" s="85">
        <f t="shared" si="2"/>
        <v>-25</v>
      </c>
    </row>
    <row r="186" ht="14.25" spans="1:4">
      <c r="A186" s="86" t="str">
        <f>'[2]汇总表（预算股统一填）'!A188</f>
        <v>2013101 行政运行</v>
      </c>
      <c r="B186" s="87"/>
      <c r="C186" s="88"/>
      <c r="D186" s="89">
        <f t="shared" si="2"/>
        <v>0</v>
      </c>
    </row>
    <row r="187" ht="14.25" spans="1:4">
      <c r="A187" s="86" t="str">
        <f>'[2]汇总表（预算股统一填）'!A189</f>
        <v>2013102 一般行政管理事务</v>
      </c>
      <c r="B187" s="87"/>
      <c r="C187" s="88"/>
      <c r="D187" s="89">
        <f t="shared" si="2"/>
        <v>0</v>
      </c>
    </row>
    <row r="188" ht="14.25" spans="1:4">
      <c r="A188" s="86" t="str">
        <f>'[2]汇总表（预算股统一填）'!A190</f>
        <v>2013103 机关服务</v>
      </c>
      <c r="B188" s="87"/>
      <c r="C188" s="88"/>
      <c r="D188" s="89">
        <f t="shared" si="2"/>
        <v>0</v>
      </c>
    </row>
    <row r="189" spans="1:4">
      <c r="A189" s="82" t="str">
        <f>'[2]汇总表（预算股统一填）'!A191</f>
        <v>2013105 专项业务</v>
      </c>
      <c r="B189" s="93"/>
      <c r="C189" s="92">
        <v>-20</v>
      </c>
      <c r="D189" s="85">
        <f t="shared" si="2"/>
        <v>-20</v>
      </c>
    </row>
    <row r="190" ht="14.25" spans="1:4">
      <c r="A190" s="86" t="str">
        <f>'[2]汇总表（预算股统一填）'!A192</f>
        <v>2013150 事业运行</v>
      </c>
      <c r="B190" s="90"/>
      <c r="C190" s="88"/>
      <c r="D190" s="89">
        <f t="shared" si="2"/>
        <v>0</v>
      </c>
    </row>
    <row r="191" ht="17.25" spans="1:4">
      <c r="A191" s="82" t="str">
        <f>'[2]汇总表（预算股统一填）'!A193</f>
        <v>2013199 其他党委办公厅（室）及相关机构事务支出</v>
      </c>
      <c r="B191" s="91"/>
      <c r="C191" s="92">
        <v>-5</v>
      </c>
      <c r="D191" s="85">
        <f t="shared" si="2"/>
        <v>-5</v>
      </c>
    </row>
    <row r="192" spans="1:4">
      <c r="A192" s="82" t="str">
        <f>'[2]汇总表（预算股统一填）'!A194</f>
        <v>20132 组织事务</v>
      </c>
      <c r="B192" s="83">
        <f>SUM(B193:B198)</f>
        <v>0</v>
      </c>
      <c r="C192" s="84">
        <f>SUM(C193:C198)</f>
        <v>-23</v>
      </c>
      <c r="D192" s="85">
        <f t="shared" si="2"/>
        <v>-23</v>
      </c>
    </row>
    <row r="193" ht="14.25" spans="1:4">
      <c r="A193" s="86" t="str">
        <f>'[2]汇总表（预算股统一填）'!A195</f>
        <v>2013201 行政运行</v>
      </c>
      <c r="B193" s="87"/>
      <c r="C193" s="88"/>
      <c r="D193" s="89">
        <f t="shared" si="2"/>
        <v>0</v>
      </c>
    </row>
    <row r="194" ht="14.25" spans="1:4">
      <c r="A194" s="86" t="str">
        <f>'[2]汇总表（预算股统一填）'!A196</f>
        <v>2013202 一般行政管理事务</v>
      </c>
      <c r="B194" s="87"/>
      <c r="C194" s="88"/>
      <c r="D194" s="89">
        <f t="shared" si="2"/>
        <v>0</v>
      </c>
    </row>
    <row r="195" ht="14.25" spans="1:4">
      <c r="A195" s="86" t="str">
        <f>'[2]汇总表（预算股统一填）'!A197</f>
        <v>2013203 机关服务</v>
      </c>
      <c r="B195" s="87"/>
      <c r="C195" s="88"/>
      <c r="D195" s="89">
        <f t="shared" si="2"/>
        <v>0</v>
      </c>
    </row>
    <row r="196" ht="14.25" spans="1:4">
      <c r="A196" s="86" t="str">
        <f>'[2]汇总表（预算股统一填）'!A198</f>
        <v>2013204 公务员事务</v>
      </c>
      <c r="B196" s="87"/>
      <c r="C196" s="88"/>
      <c r="D196" s="89">
        <f t="shared" ref="D196:D259" si="3">B196+C196</f>
        <v>0</v>
      </c>
    </row>
    <row r="197" ht="14.25" spans="1:4">
      <c r="A197" s="86" t="str">
        <f>'[2]汇总表（预算股统一填）'!A199</f>
        <v>2013250 事业运行</v>
      </c>
      <c r="B197" s="90"/>
      <c r="C197" s="88"/>
      <c r="D197" s="89">
        <f t="shared" si="3"/>
        <v>0</v>
      </c>
    </row>
    <row r="198" ht="17.25" spans="1:4">
      <c r="A198" s="82" t="str">
        <f>'[2]汇总表（预算股统一填）'!A200</f>
        <v>2013299 其他组织事务支出</v>
      </c>
      <c r="B198" s="91"/>
      <c r="C198" s="92">
        <v>-23</v>
      </c>
      <c r="D198" s="85">
        <f t="shared" si="3"/>
        <v>-23</v>
      </c>
    </row>
    <row r="199" spans="1:4">
      <c r="A199" s="82" t="str">
        <f>'[2]汇总表（预算股统一填）'!A201</f>
        <v>20133 宣传事务</v>
      </c>
      <c r="B199" s="83">
        <f>SUM(B200:B204)</f>
        <v>308</v>
      </c>
      <c r="C199" s="84">
        <f>SUM(C200:C204)</f>
        <v>-28</v>
      </c>
      <c r="D199" s="85">
        <f t="shared" si="3"/>
        <v>280</v>
      </c>
    </row>
    <row r="200" ht="14.25" spans="1:4">
      <c r="A200" s="86" t="str">
        <f>'[2]汇总表（预算股统一填）'!A202</f>
        <v>2013301 行政运行</v>
      </c>
      <c r="B200" s="87"/>
      <c r="C200" s="88"/>
      <c r="D200" s="89">
        <f t="shared" si="3"/>
        <v>0</v>
      </c>
    </row>
    <row r="201" spans="1:4">
      <c r="A201" s="82" t="str">
        <f>'[2]汇总表（预算股统一填）'!A203</f>
        <v>2013302 一般行政管理事务</v>
      </c>
      <c r="B201" s="93"/>
      <c r="C201" s="92">
        <v>-8</v>
      </c>
      <c r="D201" s="85">
        <f t="shared" si="3"/>
        <v>-8</v>
      </c>
    </row>
    <row r="202" ht="14.25" spans="1:4">
      <c r="A202" s="86" t="str">
        <f>'[2]汇总表（预算股统一填）'!A204</f>
        <v>2013303 机关服务</v>
      </c>
      <c r="B202" s="87"/>
      <c r="C202" s="88"/>
      <c r="D202" s="89">
        <f t="shared" si="3"/>
        <v>0</v>
      </c>
    </row>
    <row r="203" ht="14.25" spans="1:4">
      <c r="A203" s="86" t="str">
        <f>'[2]汇总表（预算股统一填）'!A205</f>
        <v>2013350 事业运行</v>
      </c>
      <c r="B203" s="90"/>
      <c r="C203" s="88"/>
      <c r="D203" s="89">
        <f t="shared" si="3"/>
        <v>0</v>
      </c>
    </row>
    <row r="204" ht="17.25" spans="1:4">
      <c r="A204" s="82" t="str">
        <f>'[2]汇总表（预算股统一填）'!A206</f>
        <v>2013399 其他宣传事务支出</v>
      </c>
      <c r="B204" s="91">
        <v>308</v>
      </c>
      <c r="C204" s="92">
        <v>-20</v>
      </c>
      <c r="D204" s="85">
        <f t="shared" si="3"/>
        <v>288</v>
      </c>
    </row>
    <row r="205" spans="1:4">
      <c r="A205" s="82" t="str">
        <f>'[2]汇总表（预算股统一填）'!A207</f>
        <v>20134 统战事务</v>
      </c>
      <c r="B205" s="83">
        <f>SUM(B206:B212)</f>
        <v>34</v>
      </c>
      <c r="C205" s="84">
        <f>SUM(C206:C212)</f>
        <v>-14</v>
      </c>
      <c r="D205" s="85">
        <f t="shared" si="3"/>
        <v>20</v>
      </c>
    </row>
    <row r="206" ht="14.25" spans="1:4">
      <c r="A206" s="86" t="str">
        <f>'[2]汇总表（预算股统一填）'!A208</f>
        <v>2013401 行政运行</v>
      </c>
      <c r="B206" s="87"/>
      <c r="C206" s="88"/>
      <c r="D206" s="89">
        <f t="shared" si="3"/>
        <v>0</v>
      </c>
    </row>
    <row r="207" ht="14.25" spans="1:4">
      <c r="A207" s="86" t="str">
        <f>'[2]汇总表（预算股统一填）'!A209</f>
        <v>2013402 一般行政管理事务</v>
      </c>
      <c r="B207" s="87"/>
      <c r="C207" s="88"/>
      <c r="D207" s="89">
        <f t="shared" si="3"/>
        <v>0</v>
      </c>
    </row>
    <row r="208" ht="14.25" spans="1:4">
      <c r="A208" s="86" t="str">
        <f>'[2]汇总表（预算股统一填）'!A210</f>
        <v>2013403 机关服务</v>
      </c>
      <c r="B208" s="87"/>
      <c r="C208" s="88"/>
      <c r="D208" s="89">
        <f t="shared" si="3"/>
        <v>0</v>
      </c>
    </row>
    <row r="209" spans="1:4">
      <c r="A209" s="82" t="str">
        <f>'[2]汇总表（预算股统一填）'!A211</f>
        <v>2013404 宗教事务</v>
      </c>
      <c r="B209" s="93">
        <v>30</v>
      </c>
      <c r="C209" s="92"/>
      <c r="D209" s="85">
        <f t="shared" si="3"/>
        <v>30</v>
      </c>
    </row>
    <row r="210" spans="1:4">
      <c r="A210" s="82" t="str">
        <f>'[2]汇总表（预算股统一填）'!A212</f>
        <v>2013405 华侨事务</v>
      </c>
      <c r="B210" s="93"/>
      <c r="C210" s="92">
        <v>-9</v>
      </c>
      <c r="D210" s="85">
        <f t="shared" si="3"/>
        <v>-9</v>
      </c>
    </row>
    <row r="211" ht="14.25" spans="1:4">
      <c r="A211" s="86" t="str">
        <f>'[2]汇总表（预算股统一填）'!A213</f>
        <v>2013450 事业运行</v>
      </c>
      <c r="B211" s="90"/>
      <c r="C211" s="88"/>
      <c r="D211" s="89">
        <f t="shared" si="3"/>
        <v>0</v>
      </c>
    </row>
    <row r="212" ht="17.25" spans="1:4">
      <c r="A212" s="82" t="str">
        <f>'[2]汇总表（预算股统一填）'!A214</f>
        <v>2013499 其他统战事务支出</v>
      </c>
      <c r="B212" s="91">
        <v>4</v>
      </c>
      <c r="C212" s="92">
        <v>-5</v>
      </c>
      <c r="D212" s="85">
        <f t="shared" si="3"/>
        <v>-1</v>
      </c>
    </row>
    <row r="213" ht="14.25" spans="1:4">
      <c r="A213" s="86" t="str">
        <f>'[2]汇总表（预算股统一填）'!A215</f>
        <v>20135 对外联络事务</v>
      </c>
      <c r="B213" s="89">
        <f>SUM(B214:B218)</f>
        <v>0</v>
      </c>
      <c r="C213" s="94">
        <f>SUM(C214:C218)</f>
        <v>0</v>
      </c>
      <c r="D213" s="89">
        <f t="shared" si="3"/>
        <v>0</v>
      </c>
    </row>
    <row r="214" ht="14.25" spans="1:4">
      <c r="A214" s="86" t="str">
        <f>'[2]汇总表（预算股统一填）'!A216</f>
        <v>2013501 行政运行</v>
      </c>
      <c r="B214" s="87"/>
      <c r="C214" s="88"/>
      <c r="D214" s="89">
        <f t="shared" si="3"/>
        <v>0</v>
      </c>
    </row>
    <row r="215" ht="14.25" spans="1:4">
      <c r="A215" s="86" t="str">
        <f>'[2]汇总表（预算股统一填）'!A217</f>
        <v>2013502 一般行政管理事务</v>
      </c>
      <c r="B215" s="87"/>
      <c r="C215" s="88"/>
      <c r="D215" s="89">
        <f t="shared" si="3"/>
        <v>0</v>
      </c>
    </row>
    <row r="216" ht="14.25" spans="1:4">
      <c r="A216" s="86" t="str">
        <f>'[2]汇总表（预算股统一填）'!A218</f>
        <v>2013503 机关服务</v>
      </c>
      <c r="B216" s="87"/>
      <c r="C216" s="88"/>
      <c r="D216" s="89">
        <f t="shared" si="3"/>
        <v>0</v>
      </c>
    </row>
    <row r="217" ht="14.25" spans="1:4">
      <c r="A217" s="86" t="str">
        <f>'[2]汇总表（预算股统一填）'!A219</f>
        <v>2013550 事业运行</v>
      </c>
      <c r="B217" s="87"/>
      <c r="C217" s="88"/>
      <c r="D217" s="89">
        <f t="shared" si="3"/>
        <v>0</v>
      </c>
    </row>
    <row r="218" ht="14.25" spans="1:4">
      <c r="A218" s="86" t="str">
        <f>'[2]汇总表（预算股统一填）'!A220</f>
        <v>2013599 其他对外联络事务支出</v>
      </c>
      <c r="B218" s="87"/>
      <c r="C218" s="88"/>
      <c r="D218" s="89">
        <f t="shared" si="3"/>
        <v>0</v>
      </c>
    </row>
    <row r="219" spans="1:4">
      <c r="A219" s="82" t="str">
        <f>'[2]汇总表（预算股统一填）'!A221</f>
        <v>20136 其他共产党事务支出</v>
      </c>
      <c r="B219" s="83">
        <f>SUM(B220:B224)</f>
        <v>0</v>
      </c>
      <c r="C219" s="84">
        <f>SUM(C220:C224)</f>
        <v>-5</v>
      </c>
      <c r="D219" s="85">
        <f t="shared" si="3"/>
        <v>-5</v>
      </c>
    </row>
    <row r="220" ht="14.25" spans="1:4">
      <c r="A220" s="86" t="str">
        <f>'[2]汇总表（预算股统一填）'!A222</f>
        <v>2013601 行政运行</v>
      </c>
      <c r="B220" s="87"/>
      <c r="C220" s="88"/>
      <c r="D220" s="89">
        <f t="shared" si="3"/>
        <v>0</v>
      </c>
    </row>
    <row r="221" ht="14.25" spans="1:4">
      <c r="A221" s="86" t="str">
        <f>'[2]汇总表（预算股统一填）'!A223</f>
        <v>2013602 一般行政管理事务</v>
      </c>
      <c r="B221" s="87"/>
      <c r="C221" s="88"/>
      <c r="D221" s="89">
        <f t="shared" si="3"/>
        <v>0</v>
      </c>
    </row>
    <row r="222" ht="14.25" spans="1:4">
      <c r="A222" s="86" t="str">
        <f>'[2]汇总表（预算股统一填）'!A224</f>
        <v>2013603 机关服务</v>
      </c>
      <c r="B222" s="87"/>
      <c r="C222" s="88"/>
      <c r="D222" s="89">
        <f t="shared" si="3"/>
        <v>0</v>
      </c>
    </row>
    <row r="223" ht="14.25" spans="1:4">
      <c r="A223" s="86" t="str">
        <f>'[2]汇总表（预算股统一填）'!A225</f>
        <v>2013650 事业运行</v>
      </c>
      <c r="B223" s="90"/>
      <c r="C223" s="88"/>
      <c r="D223" s="89">
        <f t="shared" si="3"/>
        <v>0</v>
      </c>
    </row>
    <row r="224" spans="1:4">
      <c r="A224" s="82" t="str">
        <f>'[2]汇总表（预算股统一填）'!A226</f>
        <v>2013699 其他共产党事务支出</v>
      </c>
      <c r="B224" s="96"/>
      <c r="C224" s="92">
        <v>-5</v>
      </c>
      <c r="D224" s="85">
        <f t="shared" si="3"/>
        <v>-5</v>
      </c>
    </row>
    <row r="225" ht="14.25" spans="1:4">
      <c r="A225" s="86" t="str">
        <f>'[2]汇总表（预算股统一填）'!A227</f>
        <v>20137 网信事务</v>
      </c>
      <c r="B225" s="89">
        <f>SUM(B226:B230)</f>
        <v>0</v>
      </c>
      <c r="C225" s="94">
        <f>SUM(C226:C230)</f>
        <v>0</v>
      </c>
      <c r="D225" s="89">
        <f t="shared" si="3"/>
        <v>0</v>
      </c>
    </row>
    <row r="226" ht="14.25" spans="1:4">
      <c r="A226" s="86" t="str">
        <f>'[2]汇总表（预算股统一填）'!A228</f>
        <v>2013701 行政运行</v>
      </c>
      <c r="B226" s="87"/>
      <c r="C226" s="88"/>
      <c r="D226" s="89">
        <f t="shared" si="3"/>
        <v>0</v>
      </c>
    </row>
    <row r="227" ht="14.25" spans="1:4">
      <c r="A227" s="86" t="str">
        <f>'[2]汇总表（预算股统一填）'!A229</f>
        <v>2013702 一般行政管理事务</v>
      </c>
      <c r="B227" s="87"/>
      <c r="C227" s="88"/>
      <c r="D227" s="89">
        <f t="shared" si="3"/>
        <v>0</v>
      </c>
    </row>
    <row r="228" ht="14.25" spans="1:4">
      <c r="A228" s="86" t="str">
        <f>'[2]汇总表（预算股统一填）'!A230</f>
        <v>2013703 机关服务</v>
      </c>
      <c r="B228" s="87"/>
      <c r="C228" s="88"/>
      <c r="D228" s="89">
        <f t="shared" si="3"/>
        <v>0</v>
      </c>
    </row>
    <row r="229" ht="14.25" spans="1:4">
      <c r="A229" s="86" t="str">
        <f>'[2]汇总表（预算股统一填）'!A231</f>
        <v>2013750 事业运行</v>
      </c>
      <c r="B229" s="87"/>
      <c r="C229" s="88"/>
      <c r="D229" s="89">
        <f t="shared" si="3"/>
        <v>0</v>
      </c>
    </row>
    <row r="230" ht="14.25" spans="1:4">
      <c r="A230" s="86" t="str">
        <f>'[2]汇总表（预算股统一填）'!A232</f>
        <v>2013799 其他网信事务支出</v>
      </c>
      <c r="B230" s="87"/>
      <c r="C230" s="88"/>
      <c r="D230" s="89">
        <f t="shared" si="3"/>
        <v>0</v>
      </c>
    </row>
    <row r="231" spans="1:4">
      <c r="A231" s="82" t="str">
        <f>'[2]汇总表（预算股统一填）'!A233</f>
        <v>20138 市场监督管理事务</v>
      </c>
      <c r="B231" s="83">
        <f>SUM(B232:B247)</f>
        <v>337</v>
      </c>
      <c r="C231" s="84">
        <f>SUM(C232:C247)</f>
        <v>-15</v>
      </c>
      <c r="D231" s="85">
        <f t="shared" si="3"/>
        <v>322</v>
      </c>
    </row>
    <row r="232" spans="1:4">
      <c r="A232" s="82" t="str">
        <f>'[2]汇总表（预算股统一填）'!A234</f>
        <v>2013801 行政运行</v>
      </c>
      <c r="B232" s="93">
        <v>100</v>
      </c>
      <c r="C232" s="92"/>
      <c r="D232" s="85">
        <f t="shared" si="3"/>
        <v>100</v>
      </c>
    </row>
    <row r="233" ht="14.25" spans="1:4">
      <c r="A233" s="86" t="str">
        <f>'[2]汇总表（预算股统一填）'!A235</f>
        <v>2013802 一般行政管理事务</v>
      </c>
      <c r="B233" s="87"/>
      <c r="C233" s="88"/>
      <c r="D233" s="89">
        <f t="shared" si="3"/>
        <v>0</v>
      </c>
    </row>
    <row r="234" ht="14.25" spans="1:4">
      <c r="A234" s="86" t="str">
        <f>'[2]汇总表（预算股统一填）'!A236</f>
        <v>2013803 机关服务</v>
      </c>
      <c r="B234" s="87"/>
      <c r="C234" s="88"/>
      <c r="D234" s="89">
        <f t="shared" si="3"/>
        <v>0</v>
      </c>
    </row>
    <row r="235" spans="1:4">
      <c r="A235" s="82" t="str">
        <f>'[2]汇总表（预算股统一填）'!A237</f>
        <v>2013804 市场监督管理专项</v>
      </c>
      <c r="B235" s="97"/>
      <c r="C235" s="92">
        <v>-10</v>
      </c>
      <c r="D235" s="85">
        <f t="shared" si="3"/>
        <v>-10</v>
      </c>
    </row>
    <row r="236" ht="17.25" spans="1:4">
      <c r="A236" s="82" t="str">
        <f>'[2]汇总表（预算股统一填）'!A238</f>
        <v>2013805 市场监督执法</v>
      </c>
      <c r="B236" s="91">
        <v>40</v>
      </c>
      <c r="C236" s="92">
        <v>-5</v>
      </c>
      <c r="D236" s="85">
        <f t="shared" si="3"/>
        <v>35</v>
      </c>
    </row>
    <row r="237" ht="14.25" spans="1:4">
      <c r="A237" s="86" t="str">
        <f>'[2]汇总表（预算股统一填）'!A239</f>
        <v>2013806 消费者权益保护</v>
      </c>
      <c r="B237" s="87"/>
      <c r="C237" s="88"/>
      <c r="D237" s="89">
        <f t="shared" si="3"/>
        <v>0</v>
      </c>
    </row>
    <row r="238" ht="14.25" spans="1:4">
      <c r="A238" s="86" t="str">
        <f>'[2]汇总表（预算股统一填）'!A240</f>
        <v>2013807 价格监督检查</v>
      </c>
      <c r="B238" s="87"/>
      <c r="C238" s="88"/>
      <c r="D238" s="89">
        <f t="shared" si="3"/>
        <v>0</v>
      </c>
    </row>
    <row r="239" ht="14.25" spans="1:4">
      <c r="A239" s="86" t="str">
        <f>'[2]汇总表（预算股统一填）'!A241</f>
        <v>2013808 信息化建设</v>
      </c>
      <c r="B239" s="87"/>
      <c r="C239" s="88"/>
      <c r="D239" s="89">
        <f t="shared" si="3"/>
        <v>0</v>
      </c>
    </row>
    <row r="240" ht="14.25" spans="1:4">
      <c r="A240" s="86" t="str">
        <f>'[2]汇总表（预算股统一填）'!A242</f>
        <v>2013809 市场监督管理技术支持</v>
      </c>
      <c r="B240" s="87"/>
      <c r="C240" s="88"/>
      <c r="D240" s="89">
        <f t="shared" si="3"/>
        <v>0</v>
      </c>
    </row>
    <row r="241" ht="14.25" spans="1:4">
      <c r="A241" s="86" t="str">
        <f>'[2]汇总表（预算股统一填）'!A243</f>
        <v>2013810 认证认可监督管理</v>
      </c>
      <c r="B241" s="87"/>
      <c r="C241" s="88"/>
      <c r="D241" s="89">
        <f t="shared" si="3"/>
        <v>0</v>
      </c>
    </row>
    <row r="242" ht="14.25" spans="1:4">
      <c r="A242" s="86" t="str">
        <f>'[2]汇总表（预算股统一填）'!A244</f>
        <v>2013811 标准化管理</v>
      </c>
      <c r="B242" s="87"/>
      <c r="C242" s="88"/>
      <c r="D242" s="89">
        <f t="shared" si="3"/>
        <v>0</v>
      </c>
    </row>
    <row r="243" ht="14.25" spans="1:4">
      <c r="A243" s="86" t="str">
        <f>'[2]汇总表（预算股统一填）'!A245</f>
        <v>2013812 药品事务</v>
      </c>
      <c r="B243" s="87"/>
      <c r="C243" s="88"/>
      <c r="D243" s="89">
        <f t="shared" si="3"/>
        <v>0</v>
      </c>
    </row>
    <row r="244" ht="14.25" spans="1:4">
      <c r="A244" s="86" t="str">
        <f>'[2]汇总表（预算股统一填）'!A246</f>
        <v>2013813 医疗器械事务</v>
      </c>
      <c r="B244" s="87"/>
      <c r="C244" s="88"/>
      <c r="D244" s="89">
        <f t="shared" si="3"/>
        <v>0</v>
      </c>
    </row>
    <row r="245" ht="14.25" spans="1:4">
      <c r="A245" s="86" t="str">
        <f>'[2]汇总表（预算股统一填）'!A247</f>
        <v>2013814 化妆品事务</v>
      </c>
      <c r="B245" s="87"/>
      <c r="C245" s="88"/>
      <c r="D245" s="89">
        <f t="shared" si="3"/>
        <v>0</v>
      </c>
    </row>
    <row r="246" ht="14.25" spans="1:4">
      <c r="A246" s="86" t="str">
        <f>'[2]汇总表（预算股统一填）'!A248</f>
        <v>2013850 事业运行</v>
      </c>
      <c r="B246" s="87"/>
      <c r="C246" s="88"/>
      <c r="D246" s="89">
        <f t="shared" si="3"/>
        <v>0</v>
      </c>
    </row>
    <row r="247" spans="1:4">
      <c r="A247" s="82" t="str">
        <f>'[2]汇总表（预算股统一填）'!A249</f>
        <v>2013899 其他市场监督管理事务</v>
      </c>
      <c r="B247" s="93">
        <v>197</v>
      </c>
      <c r="C247" s="92"/>
      <c r="D247" s="85">
        <f t="shared" si="3"/>
        <v>197</v>
      </c>
    </row>
    <row r="248" spans="1:4">
      <c r="A248" s="82" t="str">
        <f>'[2]汇总表（预算股统一填）'!A250</f>
        <v>20199 其他一般公共服务支出</v>
      </c>
      <c r="B248" s="83">
        <f>SUM(B249:B250)</f>
        <v>0</v>
      </c>
      <c r="C248" s="84">
        <f>SUM(C249:C250)</f>
        <v>-2768</v>
      </c>
      <c r="D248" s="85">
        <f t="shared" si="3"/>
        <v>-2768</v>
      </c>
    </row>
    <row r="249" ht="14.25" spans="1:4">
      <c r="A249" s="86" t="str">
        <f>'[2]汇总表（预算股统一填）'!A251</f>
        <v>2019901 国家赔偿费用支出</v>
      </c>
      <c r="B249" s="90"/>
      <c r="C249" s="88"/>
      <c r="D249" s="89">
        <f t="shared" si="3"/>
        <v>0</v>
      </c>
    </row>
    <row r="250" ht="19" customHeight="1" spans="1:4">
      <c r="A250" s="82" t="str">
        <f>'[2]汇总表（预算股统一填）'!A252</f>
        <v>2019999 其他一般公共服务支出</v>
      </c>
      <c r="B250" s="91"/>
      <c r="C250" s="92">
        <v>-2768</v>
      </c>
      <c r="D250" s="85">
        <f t="shared" si="3"/>
        <v>-2768</v>
      </c>
    </row>
    <row r="251" ht="14.25" spans="1:4">
      <c r="A251" s="86" t="str">
        <f>'[2]汇总表（预算股统一填）'!A253</f>
        <v>202 二、外交支出</v>
      </c>
      <c r="B251" s="89">
        <f>SUM(B252:B253)</f>
        <v>0</v>
      </c>
      <c r="C251" s="94">
        <f>SUM(C252:C253)</f>
        <v>0</v>
      </c>
      <c r="D251" s="89">
        <f t="shared" si="3"/>
        <v>0</v>
      </c>
    </row>
    <row r="252" ht="14.25" spans="1:4">
      <c r="A252" s="86" t="str">
        <f>'[2]汇总表（预算股统一填）'!A254</f>
        <v>20205 对外合作与交流</v>
      </c>
      <c r="B252" s="87"/>
      <c r="C252" s="88"/>
      <c r="D252" s="89">
        <f t="shared" si="3"/>
        <v>0</v>
      </c>
    </row>
    <row r="253" ht="14.25" spans="1:4">
      <c r="A253" s="86" t="str">
        <f>'[2]汇总表（预算股统一填）'!A255</f>
        <v>20299 其他外交支出</v>
      </c>
      <c r="B253" s="87"/>
      <c r="C253" s="88"/>
      <c r="D253" s="89">
        <f t="shared" si="3"/>
        <v>0</v>
      </c>
    </row>
    <row r="254" spans="1:4">
      <c r="A254" s="82" t="str">
        <f>'[2]汇总表（预算股统一填）'!A256</f>
        <v>203 国防支出</v>
      </c>
      <c r="B254" s="83">
        <f>SUM(B255,B265)</f>
        <v>105</v>
      </c>
      <c r="C254" s="84">
        <f>SUM(C255,C265)</f>
        <v>-56.6</v>
      </c>
      <c r="D254" s="85">
        <f t="shared" si="3"/>
        <v>48.4</v>
      </c>
    </row>
    <row r="255" spans="1:4">
      <c r="A255" s="82" t="str">
        <f>'[2]汇总表（预算股统一填）'!A257</f>
        <v>20306 国防动员</v>
      </c>
      <c r="B255" s="83">
        <f>SUM(B256:B264)</f>
        <v>105</v>
      </c>
      <c r="C255" s="98">
        <f>SUM(C256:C264)</f>
        <v>-56.6</v>
      </c>
      <c r="D255" s="85">
        <f t="shared" si="3"/>
        <v>48.4</v>
      </c>
    </row>
    <row r="256" ht="17.25" spans="1:4">
      <c r="A256" s="82" t="str">
        <f>'[2]汇总表（预算股统一填）'!A258</f>
        <v>2030601 兵役征集</v>
      </c>
      <c r="B256" s="99"/>
      <c r="C256" s="91">
        <v>-24.6</v>
      </c>
      <c r="D256" s="85">
        <f t="shared" si="3"/>
        <v>-24.6</v>
      </c>
    </row>
    <row r="257" ht="14.25" spans="1:4">
      <c r="A257" s="86" t="str">
        <f>'[2]汇总表（预算股统一填）'!A259</f>
        <v>2030602 经济动员</v>
      </c>
      <c r="B257" s="87"/>
      <c r="C257" s="88"/>
      <c r="D257" s="89">
        <f t="shared" si="3"/>
        <v>0</v>
      </c>
    </row>
    <row r="258" spans="1:4">
      <c r="A258" s="82" t="str">
        <f>'[2]汇总表（预算股统一填）'!A260</f>
        <v>2030603 人民防空</v>
      </c>
      <c r="B258" s="93"/>
      <c r="C258" s="92">
        <v>-20</v>
      </c>
      <c r="D258" s="85">
        <f t="shared" si="3"/>
        <v>-20</v>
      </c>
    </row>
    <row r="259" ht="14.25" spans="1:4">
      <c r="A259" s="86" t="str">
        <f>'[2]汇总表（预算股统一填）'!A261</f>
        <v>2030604 交通战备</v>
      </c>
      <c r="B259" s="87"/>
      <c r="C259" s="88"/>
      <c r="D259" s="89">
        <f t="shared" si="3"/>
        <v>0</v>
      </c>
    </row>
    <row r="260" ht="14.25" spans="1:4">
      <c r="A260" s="86" t="str">
        <f>'[2]汇总表（预算股统一填）'!A262</f>
        <v>2030605 国防教育</v>
      </c>
      <c r="B260" s="87"/>
      <c r="C260" s="88"/>
      <c r="D260" s="89">
        <f t="shared" ref="D260:D323" si="4">B260+C260</f>
        <v>0</v>
      </c>
    </row>
    <row r="261" ht="14.25" spans="1:4">
      <c r="A261" s="86" t="str">
        <f>'[2]汇总表（预算股统一填）'!A263</f>
        <v>2030606 预备役部队</v>
      </c>
      <c r="B261" s="90"/>
      <c r="C261" s="100"/>
      <c r="D261" s="89">
        <f t="shared" si="4"/>
        <v>0</v>
      </c>
    </row>
    <row r="262" ht="17.25" spans="1:4">
      <c r="A262" s="82" t="str">
        <f>'[2]汇总表（预算股统一填）'!A264</f>
        <v>2030607 民兵</v>
      </c>
      <c r="B262" s="96">
        <v>75</v>
      </c>
      <c r="C262" s="91">
        <v>-12</v>
      </c>
      <c r="D262" s="85">
        <f t="shared" si="4"/>
        <v>63</v>
      </c>
    </row>
    <row r="263" ht="14.25" spans="1:4">
      <c r="A263" s="86" t="str">
        <f>'[2]汇总表（预算股统一填）'!A265</f>
        <v>2030608 边海防</v>
      </c>
      <c r="B263" s="87"/>
      <c r="C263" s="88"/>
      <c r="D263" s="89">
        <f t="shared" si="4"/>
        <v>0</v>
      </c>
    </row>
    <row r="264" spans="1:4">
      <c r="A264" s="82" t="str">
        <f>'[2]汇总表（预算股统一填）'!A266</f>
        <v>2030699 其他国防动员支出</v>
      </c>
      <c r="B264" s="93">
        <v>30</v>
      </c>
      <c r="C264" s="92"/>
      <c r="D264" s="85">
        <f t="shared" si="4"/>
        <v>30</v>
      </c>
    </row>
    <row r="265" ht="14.25" spans="1:4">
      <c r="A265" s="86" t="str">
        <f>'[2]汇总表（预算股统一填）'!A267</f>
        <v>20399 其他国防支出</v>
      </c>
      <c r="B265" s="87"/>
      <c r="C265" s="88"/>
      <c r="D265" s="89">
        <f t="shared" si="4"/>
        <v>0</v>
      </c>
    </row>
    <row r="266" spans="1:4">
      <c r="A266" s="82" t="str">
        <f>'[2]汇总表（预算股统一填）'!A268</f>
        <v>204 公共安全支出</v>
      </c>
      <c r="B266" s="83">
        <f>SUM(B267,B270,B279,B286,B294,B303,B319,B328,B338,B346,B352)</f>
        <v>2581</v>
      </c>
      <c r="C266" s="84">
        <f>SUM(C267,C270,C279,C286,C294,C303,C319,C328,C338,C346,C352)</f>
        <v>-6395.96</v>
      </c>
      <c r="D266" s="85">
        <f t="shared" si="4"/>
        <v>-3814.96</v>
      </c>
    </row>
    <row r="267" spans="1:4">
      <c r="A267" s="82" t="str">
        <f>'[2]汇总表（预算股统一填）'!A269</f>
        <v>20401 武装警察部队</v>
      </c>
      <c r="B267" s="83">
        <f>SUM(B268:B269)</f>
        <v>0</v>
      </c>
      <c r="C267" s="84">
        <f>SUM(C268:C269)</f>
        <v>-1035.66</v>
      </c>
      <c r="D267" s="85">
        <f t="shared" si="4"/>
        <v>-1035.66</v>
      </c>
    </row>
    <row r="268" ht="14.25" spans="1:4">
      <c r="A268" s="86" t="str">
        <f>'[2]汇总表（预算股统一填）'!A270</f>
        <v>2040101 武装警察部队</v>
      </c>
      <c r="B268" s="87"/>
      <c r="C268" s="88"/>
      <c r="D268" s="89">
        <f t="shared" si="4"/>
        <v>0</v>
      </c>
    </row>
    <row r="269" ht="17.25" spans="1:4">
      <c r="A269" s="82" t="str">
        <f>'[2]汇总表（预算股统一填）'!A271</f>
        <v>2040199 其他武装警察部队支出</v>
      </c>
      <c r="B269" s="93"/>
      <c r="C269" s="91">
        <v>-1035.66</v>
      </c>
      <c r="D269" s="85">
        <f t="shared" si="4"/>
        <v>-1035.66</v>
      </c>
    </row>
    <row r="270" spans="1:4">
      <c r="A270" s="82" t="str">
        <f>'[2]汇总表（预算股统一填）'!A272</f>
        <v>20402 公安</v>
      </c>
      <c r="B270" s="83">
        <f>SUM(B271:B278)</f>
        <v>1759</v>
      </c>
      <c r="C270" s="84">
        <f>SUM(C271:C278)</f>
        <v>-640</v>
      </c>
      <c r="D270" s="85">
        <f t="shared" si="4"/>
        <v>1119</v>
      </c>
    </row>
    <row r="271" ht="14.25" spans="1:4">
      <c r="A271" s="86" t="str">
        <f>'[2]汇总表（预算股统一填）'!A273</f>
        <v>2040201 行政运行</v>
      </c>
      <c r="B271" s="87"/>
      <c r="C271" s="88"/>
      <c r="D271" s="89">
        <f t="shared" si="4"/>
        <v>0</v>
      </c>
    </row>
    <row r="272" ht="14.25" spans="1:4">
      <c r="A272" s="86" t="str">
        <f>'[2]汇总表（预算股统一填）'!A274</f>
        <v>2040202 一般行政管理事务</v>
      </c>
      <c r="B272" s="87"/>
      <c r="C272" s="88"/>
      <c r="D272" s="89">
        <f t="shared" si="4"/>
        <v>0</v>
      </c>
    </row>
    <row r="273" ht="14.25" spans="1:4">
      <c r="A273" s="86" t="str">
        <f>'[2]汇总表（预算股统一填）'!A275</f>
        <v>2040203 机关服务</v>
      </c>
      <c r="B273" s="90"/>
      <c r="C273" s="88"/>
      <c r="D273" s="89">
        <f t="shared" si="4"/>
        <v>0</v>
      </c>
    </row>
    <row r="274" spans="1:4">
      <c r="A274" s="82" t="str">
        <f>'[2]汇总表（预算股统一填）'!A276</f>
        <v>2040219 信息化建设</v>
      </c>
      <c r="B274" s="96">
        <v>10</v>
      </c>
      <c r="C274" s="92"/>
      <c r="D274" s="85">
        <f t="shared" si="4"/>
        <v>10</v>
      </c>
    </row>
    <row r="275" spans="1:4">
      <c r="A275" s="82" t="str">
        <f>'[2]汇总表（预算股统一填）'!A277</f>
        <v>2040220 执法办案</v>
      </c>
      <c r="B275" s="96">
        <v>257</v>
      </c>
      <c r="C275" s="92">
        <v>-360</v>
      </c>
      <c r="D275" s="85">
        <f t="shared" si="4"/>
        <v>-103</v>
      </c>
    </row>
    <row r="276" ht="14.25" spans="1:4">
      <c r="A276" s="86" t="str">
        <f>'[2]汇总表（预算股统一填）'!A278</f>
        <v>2040221 特别业务</v>
      </c>
      <c r="B276" s="87"/>
      <c r="C276" s="88"/>
      <c r="D276" s="89">
        <f t="shared" si="4"/>
        <v>0</v>
      </c>
    </row>
    <row r="277" ht="14.25" spans="1:4">
      <c r="A277" s="86" t="str">
        <f>'[2]汇总表（预算股统一填）'!A279</f>
        <v>2040250 事业运行</v>
      </c>
      <c r="B277" s="90"/>
      <c r="C277" s="88"/>
      <c r="D277" s="89">
        <f t="shared" si="4"/>
        <v>0</v>
      </c>
    </row>
    <row r="278" spans="1:4">
      <c r="A278" s="82" t="str">
        <f>'[2]汇总表（预算股统一填）'!A280</f>
        <v>2040299 其他公安支出</v>
      </c>
      <c r="B278" s="96">
        <v>1492</v>
      </c>
      <c r="C278" s="92">
        <v>-280</v>
      </c>
      <c r="D278" s="85">
        <f t="shared" si="4"/>
        <v>1212</v>
      </c>
    </row>
    <row r="279" ht="14.25" spans="1:4">
      <c r="A279" s="86" t="str">
        <f>'[2]汇总表（预算股统一填）'!A281</f>
        <v>20403 国家安全</v>
      </c>
      <c r="B279" s="89">
        <f>SUM(B280:B285)</f>
        <v>0</v>
      </c>
      <c r="C279" s="94">
        <f>SUM(C280:C285)</f>
        <v>0</v>
      </c>
      <c r="D279" s="89">
        <f t="shared" si="4"/>
        <v>0</v>
      </c>
    </row>
    <row r="280" ht="14.25" spans="1:4">
      <c r="A280" s="86" t="str">
        <f>'[2]汇总表（预算股统一填）'!A282</f>
        <v>2040301 行政运行</v>
      </c>
      <c r="B280" s="87"/>
      <c r="C280" s="88"/>
      <c r="D280" s="89">
        <f t="shared" si="4"/>
        <v>0</v>
      </c>
    </row>
    <row r="281" ht="14.25" spans="1:4">
      <c r="A281" s="86" t="str">
        <f>'[2]汇总表（预算股统一填）'!A283</f>
        <v>2040302 一般行政管理事务</v>
      </c>
      <c r="B281" s="87"/>
      <c r="C281" s="88"/>
      <c r="D281" s="89">
        <f t="shared" si="4"/>
        <v>0</v>
      </c>
    </row>
    <row r="282" ht="14.25" spans="1:4">
      <c r="A282" s="86" t="str">
        <f>'[2]汇总表（预算股统一填）'!A284</f>
        <v>2040303 机关服务</v>
      </c>
      <c r="B282" s="87"/>
      <c r="C282" s="88"/>
      <c r="D282" s="89">
        <f t="shared" si="4"/>
        <v>0</v>
      </c>
    </row>
    <row r="283" ht="14.25" spans="1:4">
      <c r="A283" s="86" t="str">
        <f>'[2]汇总表（预算股统一填）'!A285</f>
        <v>2040304 安全业务</v>
      </c>
      <c r="B283" s="87"/>
      <c r="C283" s="88"/>
      <c r="D283" s="89">
        <f t="shared" si="4"/>
        <v>0</v>
      </c>
    </row>
    <row r="284" ht="14.25" spans="1:4">
      <c r="A284" s="86" t="str">
        <f>'[2]汇总表（预算股统一填）'!A286</f>
        <v>2040350 事业运行</v>
      </c>
      <c r="B284" s="87"/>
      <c r="C284" s="88"/>
      <c r="D284" s="89">
        <f t="shared" si="4"/>
        <v>0</v>
      </c>
    </row>
    <row r="285" ht="14.25" spans="1:4">
      <c r="A285" s="86" t="str">
        <f>'[2]汇总表（预算股统一填）'!A287</f>
        <v>2040399 其他国家安全支出</v>
      </c>
      <c r="B285" s="87"/>
      <c r="C285" s="88"/>
      <c r="D285" s="89">
        <f t="shared" si="4"/>
        <v>0</v>
      </c>
    </row>
    <row r="286" spans="1:4">
      <c r="A286" s="82" t="str">
        <f>'[2]汇总表（预算股统一填）'!A288</f>
        <v>20404 检察</v>
      </c>
      <c r="B286" s="83">
        <f>SUM(B287:B293)</f>
        <v>54</v>
      </c>
      <c r="C286" s="84">
        <f>SUM(C287:C293)</f>
        <v>-10</v>
      </c>
      <c r="D286" s="85">
        <f t="shared" si="4"/>
        <v>44</v>
      </c>
    </row>
    <row r="287" ht="14.25" spans="1:4">
      <c r="A287" s="86" t="str">
        <f>'[2]汇总表（预算股统一填）'!A289</f>
        <v>2040401 行政运行</v>
      </c>
      <c r="B287" s="87"/>
      <c r="C287" s="88"/>
      <c r="D287" s="89">
        <f t="shared" si="4"/>
        <v>0</v>
      </c>
    </row>
    <row r="288" ht="14.25" spans="1:4">
      <c r="A288" s="86" t="str">
        <f>'[2]汇总表（预算股统一填）'!A290</f>
        <v>2040402 一般行政管理事务</v>
      </c>
      <c r="B288" s="87"/>
      <c r="C288" s="88"/>
      <c r="D288" s="89">
        <f t="shared" si="4"/>
        <v>0</v>
      </c>
    </row>
    <row r="289" ht="14.25" spans="1:4">
      <c r="A289" s="86" t="str">
        <f>'[2]汇总表（预算股统一填）'!A291</f>
        <v>2040403 机关服务</v>
      </c>
      <c r="B289" s="87"/>
      <c r="C289" s="88"/>
      <c r="D289" s="89">
        <f t="shared" si="4"/>
        <v>0</v>
      </c>
    </row>
    <row r="290" ht="14.25" spans="1:4">
      <c r="A290" s="86" t="str">
        <f>'[2]汇总表（预算股统一填）'!A292</f>
        <v>2040409 “两房”建设</v>
      </c>
      <c r="B290" s="87"/>
      <c r="C290" s="88"/>
      <c r="D290" s="89">
        <f t="shared" si="4"/>
        <v>0</v>
      </c>
    </row>
    <row r="291" ht="14.25" spans="1:4">
      <c r="A291" s="86" t="str">
        <f>'[2]汇总表（预算股统一填）'!A293</f>
        <v>2040410 检查监督</v>
      </c>
      <c r="B291" s="87"/>
      <c r="C291" s="88"/>
      <c r="D291" s="89">
        <f t="shared" si="4"/>
        <v>0</v>
      </c>
    </row>
    <row r="292" ht="14.25" spans="1:4">
      <c r="A292" s="86" t="str">
        <f>'[2]汇总表（预算股统一填）'!A294</f>
        <v>2040450 事业运行</v>
      </c>
      <c r="B292" s="90"/>
      <c r="C292" s="88"/>
      <c r="D292" s="89">
        <f t="shared" si="4"/>
        <v>0</v>
      </c>
    </row>
    <row r="293" spans="1:4">
      <c r="A293" s="82" t="str">
        <f>'[2]汇总表（预算股统一填）'!A295</f>
        <v>2040499 其他检察支出</v>
      </c>
      <c r="B293" s="96">
        <v>54</v>
      </c>
      <c r="C293" s="92">
        <v>-10</v>
      </c>
      <c r="D293" s="85">
        <f t="shared" si="4"/>
        <v>44</v>
      </c>
    </row>
    <row r="294" spans="1:4">
      <c r="A294" s="82" t="str">
        <f>'[2]汇总表（预算股统一填）'!A296</f>
        <v>20405 法院</v>
      </c>
      <c r="B294" s="83">
        <f>SUM(B295:B302)</f>
        <v>63</v>
      </c>
      <c r="C294" s="84">
        <f>SUM(C295:C302)</f>
        <v>-9.3</v>
      </c>
      <c r="D294" s="85">
        <f t="shared" si="4"/>
        <v>53.7</v>
      </c>
    </row>
    <row r="295" ht="14.25" spans="1:4">
      <c r="A295" s="86" t="str">
        <f>'[2]汇总表（预算股统一填）'!A297</f>
        <v>2040501 行政运行</v>
      </c>
      <c r="B295" s="87"/>
      <c r="C295" s="88"/>
      <c r="D295" s="89">
        <f t="shared" si="4"/>
        <v>0</v>
      </c>
    </row>
    <row r="296" ht="14.25" spans="1:4">
      <c r="A296" s="86" t="str">
        <f>'[2]汇总表（预算股统一填）'!A298</f>
        <v>2040502 一般行政管理事务</v>
      </c>
      <c r="B296" s="87"/>
      <c r="C296" s="88"/>
      <c r="D296" s="89">
        <f t="shared" si="4"/>
        <v>0</v>
      </c>
    </row>
    <row r="297" ht="14.25" spans="1:4">
      <c r="A297" s="86" t="str">
        <f>'[2]汇总表（预算股统一填）'!A299</f>
        <v>2040503 机关服务</v>
      </c>
      <c r="B297" s="87"/>
      <c r="C297" s="88"/>
      <c r="D297" s="89">
        <f t="shared" si="4"/>
        <v>0</v>
      </c>
    </row>
    <row r="298" ht="14.25" spans="1:4">
      <c r="A298" s="86" t="str">
        <f>'[2]汇总表（预算股统一填）'!A300</f>
        <v>2040504 案件审判</v>
      </c>
      <c r="B298" s="87"/>
      <c r="C298" s="88"/>
      <c r="D298" s="89">
        <f t="shared" si="4"/>
        <v>0</v>
      </c>
    </row>
    <row r="299" ht="14.25" spans="1:4">
      <c r="A299" s="86" t="str">
        <f>'[2]汇总表（预算股统一填）'!A301</f>
        <v>2040505 案件执行</v>
      </c>
      <c r="B299" s="87"/>
      <c r="C299" s="88"/>
      <c r="D299" s="89">
        <f t="shared" si="4"/>
        <v>0</v>
      </c>
    </row>
    <row r="300" ht="14.25" spans="1:4">
      <c r="A300" s="86" t="str">
        <f>'[2]汇总表（预算股统一填）'!A302</f>
        <v>2040506 “两庭”建设</v>
      </c>
      <c r="B300" s="87"/>
      <c r="C300" s="88"/>
      <c r="D300" s="89">
        <f t="shared" si="4"/>
        <v>0</v>
      </c>
    </row>
    <row r="301" ht="14.25" spans="1:4">
      <c r="A301" s="86" t="str">
        <f>'[2]汇总表（预算股统一填）'!A303</f>
        <v>2040550 事业运行</v>
      </c>
      <c r="B301" s="90"/>
      <c r="C301" s="88"/>
      <c r="D301" s="89">
        <f t="shared" si="4"/>
        <v>0</v>
      </c>
    </row>
    <row r="302" spans="1:4">
      <c r="A302" s="82" t="str">
        <f>'[2]汇总表（预算股统一填）'!A304</f>
        <v>2040599 其他法院支出</v>
      </c>
      <c r="B302" s="96">
        <v>63</v>
      </c>
      <c r="C302" s="92">
        <v>-9.3</v>
      </c>
      <c r="D302" s="85">
        <f t="shared" si="4"/>
        <v>53.7</v>
      </c>
    </row>
    <row r="303" spans="1:4">
      <c r="A303" s="82" t="str">
        <f>'[2]汇总表（预算股统一填）'!A305</f>
        <v>20406 司法</v>
      </c>
      <c r="B303" s="83">
        <f>SUM(B304:B318)</f>
        <v>594</v>
      </c>
      <c r="C303" s="84">
        <f>SUM(C304:C318)</f>
        <v>-27</v>
      </c>
      <c r="D303" s="85">
        <f t="shared" si="4"/>
        <v>567</v>
      </c>
    </row>
    <row r="304" ht="14.25" spans="1:4">
      <c r="A304" s="86" t="str">
        <f>'[2]汇总表（预算股统一填）'!A306</f>
        <v>2040601 行政运行</v>
      </c>
      <c r="B304" s="87"/>
      <c r="C304" s="88"/>
      <c r="D304" s="89">
        <f t="shared" si="4"/>
        <v>0</v>
      </c>
    </row>
    <row r="305" ht="14.25" spans="1:4">
      <c r="A305" s="86" t="str">
        <f>'[2]汇总表（预算股统一填）'!A307</f>
        <v>2040602 一般行政管理事务</v>
      </c>
      <c r="B305" s="87"/>
      <c r="C305" s="88"/>
      <c r="D305" s="89">
        <f t="shared" si="4"/>
        <v>0</v>
      </c>
    </row>
    <row r="306" ht="14.25" spans="1:4">
      <c r="A306" s="86" t="str">
        <f>'[2]汇总表（预算股统一填）'!A308</f>
        <v>2040603 机关服务</v>
      </c>
      <c r="B306" s="90"/>
      <c r="C306" s="88"/>
      <c r="D306" s="89">
        <f t="shared" si="4"/>
        <v>0</v>
      </c>
    </row>
    <row r="307" spans="1:4">
      <c r="A307" s="82" t="str">
        <f>'[2]汇总表（预算股统一填）'!A309</f>
        <v>2040604 基层司法业务</v>
      </c>
      <c r="B307" s="96">
        <v>44</v>
      </c>
      <c r="C307" s="92">
        <v>0</v>
      </c>
      <c r="D307" s="85">
        <f t="shared" si="4"/>
        <v>44</v>
      </c>
    </row>
    <row r="308" ht="14.25" spans="1:4">
      <c r="A308" s="86" t="str">
        <f>'[2]汇总表（预算股统一填）'!A310</f>
        <v>2040605 普法宣传</v>
      </c>
      <c r="B308" s="90"/>
      <c r="C308" s="88"/>
      <c r="D308" s="89">
        <f t="shared" si="4"/>
        <v>0</v>
      </c>
    </row>
    <row r="309" spans="1:4">
      <c r="A309" s="82" t="str">
        <f>'[2]汇总表（预算股统一填）'!A311</f>
        <v>2040606 律师公证管理</v>
      </c>
      <c r="B309" s="96">
        <v>29</v>
      </c>
      <c r="C309" s="92">
        <v>0</v>
      </c>
      <c r="D309" s="85">
        <f t="shared" si="4"/>
        <v>29</v>
      </c>
    </row>
    <row r="310" spans="1:4">
      <c r="A310" s="82" t="str">
        <f>'[2]汇总表（预算股统一填）'!A312</f>
        <v>2040607 法律援助</v>
      </c>
      <c r="B310" s="96">
        <v>18</v>
      </c>
      <c r="C310" s="92">
        <v>0</v>
      </c>
      <c r="D310" s="85">
        <f t="shared" si="4"/>
        <v>18</v>
      </c>
    </row>
    <row r="311" ht="14.25" spans="1:4">
      <c r="A311" s="86" t="str">
        <f>'[2]汇总表（预算股统一填）'!A313</f>
        <v>2040608 国家统一法律职业资格考试</v>
      </c>
      <c r="B311" s="87"/>
      <c r="C311" s="88"/>
      <c r="D311" s="89">
        <f t="shared" si="4"/>
        <v>0</v>
      </c>
    </row>
    <row r="312" ht="14.25" spans="1:4">
      <c r="A312" s="86" t="str">
        <f>'[2]汇总表（预算股统一填）'!A314</f>
        <v>2040609 仲裁</v>
      </c>
      <c r="B312" s="90"/>
      <c r="C312" s="88"/>
      <c r="D312" s="89">
        <f t="shared" si="4"/>
        <v>0</v>
      </c>
    </row>
    <row r="313" spans="1:4">
      <c r="A313" s="82" t="str">
        <f>'[2]汇总表（预算股统一填）'!A315</f>
        <v>2040610 社区矫正</v>
      </c>
      <c r="B313" s="96">
        <v>16</v>
      </c>
      <c r="C313" s="92">
        <v>0</v>
      </c>
      <c r="D313" s="85">
        <f t="shared" si="4"/>
        <v>16</v>
      </c>
    </row>
    <row r="314" ht="14.25" spans="1:4">
      <c r="A314" s="86" t="str">
        <f>'[2]汇总表（预算股统一填）'!A316</f>
        <v>2040611 司法鉴定</v>
      </c>
      <c r="B314" s="87"/>
      <c r="C314" s="88"/>
      <c r="D314" s="89">
        <f t="shared" si="4"/>
        <v>0</v>
      </c>
    </row>
    <row r="315" ht="14.25" spans="1:4">
      <c r="A315" s="86" t="str">
        <f>'[2]汇总表（预算股统一填）'!A317</f>
        <v>2040612 法制建设</v>
      </c>
      <c r="B315" s="87"/>
      <c r="C315" s="88"/>
      <c r="D315" s="89">
        <f t="shared" si="4"/>
        <v>0</v>
      </c>
    </row>
    <row r="316" ht="14.25" spans="1:4">
      <c r="A316" s="86" t="str">
        <f>'[2]汇总表（预算股统一填）'!A318</f>
        <v>2040613 信息化建设</v>
      </c>
      <c r="B316" s="87"/>
      <c r="C316" s="88"/>
      <c r="D316" s="89">
        <f t="shared" si="4"/>
        <v>0</v>
      </c>
    </row>
    <row r="317" ht="14.25" spans="1:4">
      <c r="A317" s="86" t="str">
        <f>'[2]汇总表（预算股统一填）'!A319</f>
        <v>2040650 事业运行</v>
      </c>
      <c r="B317" s="90"/>
      <c r="C317" s="88"/>
      <c r="D317" s="89">
        <f t="shared" si="4"/>
        <v>0</v>
      </c>
    </row>
    <row r="318" spans="1:4">
      <c r="A318" s="82" t="str">
        <f>'[2]汇总表（预算股统一填）'!A320</f>
        <v>2040699 其他司法支出</v>
      </c>
      <c r="B318" s="96">
        <v>487</v>
      </c>
      <c r="C318" s="92">
        <v>-27</v>
      </c>
      <c r="D318" s="85">
        <f t="shared" si="4"/>
        <v>460</v>
      </c>
    </row>
    <row r="319" ht="14.25" spans="1:4">
      <c r="A319" s="86" t="str">
        <f>'[2]汇总表（预算股统一填）'!A321</f>
        <v>20407 监狱</v>
      </c>
      <c r="B319" s="89">
        <f>SUM(B320:B327)</f>
        <v>0</v>
      </c>
      <c r="C319" s="94">
        <f>SUM(C320:C327)</f>
        <v>0</v>
      </c>
      <c r="D319" s="89">
        <f t="shared" si="4"/>
        <v>0</v>
      </c>
    </row>
    <row r="320" ht="14.25" spans="1:4">
      <c r="A320" s="86" t="str">
        <f>'[2]汇总表（预算股统一填）'!A322</f>
        <v>2040701 行政运行</v>
      </c>
      <c r="B320" s="87"/>
      <c r="C320" s="88"/>
      <c r="D320" s="89">
        <f t="shared" si="4"/>
        <v>0</v>
      </c>
    </row>
    <row r="321" ht="14.25" spans="1:4">
      <c r="A321" s="86" t="str">
        <f>'[2]汇总表（预算股统一填）'!A323</f>
        <v>2040702 一般行政管理事务</v>
      </c>
      <c r="B321" s="87"/>
      <c r="C321" s="88"/>
      <c r="D321" s="89">
        <f t="shared" si="4"/>
        <v>0</v>
      </c>
    </row>
    <row r="322" ht="14.25" spans="1:4">
      <c r="A322" s="86" t="str">
        <f>'[2]汇总表（预算股统一填）'!A324</f>
        <v>2040703 机关服务</v>
      </c>
      <c r="B322" s="87"/>
      <c r="C322" s="88"/>
      <c r="D322" s="89">
        <f t="shared" si="4"/>
        <v>0</v>
      </c>
    </row>
    <row r="323" ht="14.25" spans="1:4">
      <c r="A323" s="86" t="str">
        <f>'[2]汇总表（预算股统一填）'!A325</f>
        <v>2040704 犯人生活</v>
      </c>
      <c r="B323" s="87"/>
      <c r="C323" s="88"/>
      <c r="D323" s="89">
        <f t="shared" si="4"/>
        <v>0</v>
      </c>
    </row>
    <row r="324" ht="14.25" spans="1:4">
      <c r="A324" s="86" t="str">
        <f>'[2]汇总表（预算股统一填）'!A326</f>
        <v>2040705 犯人改造</v>
      </c>
      <c r="B324" s="87"/>
      <c r="C324" s="88"/>
      <c r="D324" s="89">
        <f t="shared" ref="D324:D387" si="5">B324+C324</f>
        <v>0</v>
      </c>
    </row>
    <row r="325" ht="14.25" spans="1:4">
      <c r="A325" s="86" t="str">
        <f>'[2]汇总表（预算股统一填）'!A327</f>
        <v>2040706 狱政设施建设</v>
      </c>
      <c r="B325" s="87"/>
      <c r="C325" s="88"/>
      <c r="D325" s="89">
        <f t="shared" si="5"/>
        <v>0</v>
      </c>
    </row>
    <row r="326" ht="14.25" spans="1:4">
      <c r="A326" s="86" t="str">
        <f>'[2]汇总表（预算股统一填）'!A328</f>
        <v>2040750 事业运行</v>
      </c>
      <c r="B326" s="87"/>
      <c r="C326" s="88"/>
      <c r="D326" s="89">
        <f t="shared" si="5"/>
        <v>0</v>
      </c>
    </row>
    <row r="327" ht="14.25" spans="1:4">
      <c r="A327" s="86" t="str">
        <f>'[2]汇总表（预算股统一填）'!A329</f>
        <v>2040799 其他监狱支出</v>
      </c>
      <c r="B327" s="87"/>
      <c r="C327" s="88"/>
      <c r="D327" s="89">
        <f t="shared" si="5"/>
        <v>0</v>
      </c>
    </row>
    <row r="328" ht="14.25" spans="1:4">
      <c r="A328" s="86" t="str">
        <f>'[2]汇总表（预算股统一填）'!A330</f>
        <v>20408 强制隔离戒毒</v>
      </c>
      <c r="B328" s="89">
        <f>SUM(B329:B337)</f>
        <v>0</v>
      </c>
      <c r="C328" s="94">
        <f>SUM(C329:C337)</f>
        <v>0</v>
      </c>
      <c r="D328" s="89">
        <f t="shared" si="5"/>
        <v>0</v>
      </c>
    </row>
    <row r="329" ht="14.25" spans="1:4">
      <c r="A329" s="86" t="str">
        <f>'[2]汇总表（预算股统一填）'!A331</f>
        <v>2040801 行政运行</v>
      </c>
      <c r="B329" s="87"/>
      <c r="C329" s="88"/>
      <c r="D329" s="89">
        <f t="shared" si="5"/>
        <v>0</v>
      </c>
    </row>
    <row r="330" ht="14.25" spans="1:4">
      <c r="A330" s="86" t="str">
        <f>'[2]汇总表（预算股统一填）'!A332</f>
        <v>2040802 一般行政管理事务</v>
      </c>
      <c r="B330" s="87"/>
      <c r="C330" s="88"/>
      <c r="D330" s="89">
        <f t="shared" si="5"/>
        <v>0</v>
      </c>
    </row>
    <row r="331" ht="14.25" spans="1:4">
      <c r="A331" s="86" t="str">
        <f>'[2]汇总表（预算股统一填）'!A333</f>
        <v>2040803 机关服务</v>
      </c>
      <c r="B331" s="87"/>
      <c r="C331" s="88"/>
      <c r="D331" s="89">
        <f t="shared" si="5"/>
        <v>0</v>
      </c>
    </row>
    <row r="332" ht="14.25" spans="1:4">
      <c r="A332" s="86" t="str">
        <f>'[2]汇总表（预算股统一填）'!A334</f>
        <v>2040804 强制隔离戒毒人员生活</v>
      </c>
      <c r="B332" s="87"/>
      <c r="C332" s="88"/>
      <c r="D332" s="89">
        <f t="shared" si="5"/>
        <v>0</v>
      </c>
    </row>
    <row r="333" ht="14.25" spans="1:4">
      <c r="A333" s="86" t="str">
        <f>'[2]汇总表（预算股统一填）'!A335</f>
        <v>2040805 强制隔离戒毒人员教育</v>
      </c>
      <c r="B333" s="87"/>
      <c r="C333" s="88"/>
      <c r="D333" s="89">
        <f t="shared" si="5"/>
        <v>0</v>
      </c>
    </row>
    <row r="334" ht="14.25" spans="1:4">
      <c r="A334" s="86" t="str">
        <f>'[2]汇总表（预算股统一填）'!A336</f>
        <v>2040806 所政设施建设</v>
      </c>
      <c r="B334" s="87"/>
      <c r="C334" s="88"/>
      <c r="D334" s="89">
        <f t="shared" si="5"/>
        <v>0</v>
      </c>
    </row>
    <row r="335" ht="14.25" spans="1:4">
      <c r="A335" s="86" t="str">
        <f>'[2]汇总表（预算股统一填）'!A337</f>
        <v>2040807 信息化建设</v>
      </c>
      <c r="B335" s="87"/>
      <c r="C335" s="88"/>
      <c r="D335" s="89">
        <f t="shared" si="5"/>
        <v>0</v>
      </c>
    </row>
    <row r="336" ht="14.25" spans="1:4">
      <c r="A336" s="86" t="str">
        <f>'[2]汇总表（预算股统一填）'!A338</f>
        <v>2040850 事业运行</v>
      </c>
      <c r="B336" s="87"/>
      <c r="C336" s="88"/>
      <c r="D336" s="89">
        <f t="shared" si="5"/>
        <v>0</v>
      </c>
    </row>
    <row r="337" ht="14.25" spans="1:4">
      <c r="A337" s="86" t="str">
        <f>'[2]汇总表（预算股统一填）'!A339</f>
        <v>2040899 其他强制隔离戒毒支出</v>
      </c>
      <c r="B337" s="87"/>
      <c r="C337" s="88"/>
      <c r="D337" s="89">
        <f t="shared" si="5"/>
        <v>0</v>
      </c>
    </row>
    <row r="338" ht="14.25" spans="1:4">
      <c r="A338" s="86" t="str">
        <f>'[2]汇总表（预算股统一填）'!A340</f>
        <v>20409 国家保密</v>
      </c>
      <c r="B338" s="89">
        <f>SUM(B339:B345)</f>
        <v>0</v>
      </c>
      <c r="C338" s="94">
        <f>SUM(C339:C345)</f>
        <v>0</v>
      </c>
      <c r="D338" s="89">
        <f t="shared" si="5"/>
        <v>0</v>
      </c>
    </row>
    <row r="339" ht="14.25" spans="1:4">
      <c r="A339" s="86" t="str">
        <f>'[2]汇总表（预算股统一填）'!A341</f>
        <v>2040901 行政运行</v>
      </c>
      <c r="B339" s="87"/>
      <c r="C339" s="88"/>
      <c r="D339" s="89">
        <f t="shared" si="5"/>
        <v>0</v>
      </c>
    </row>
    <row r="340" ht="14.25" spans="1:4">
      <c r="A340" s="86" t="str">
        <f>'[2]汇总表（预算股统一填）'!A342</f>
        <v>2040902 一般行政管理事务</v>
      </c>
      <c r="B340" s="87"/>
      <c r="C340" s="88"/>
      <c r="D340" s="89">
        <f t="shared" si="5"/>
        <v>0</v>
      </c>
    </row>
    <row r="341" ht="14.25" spans="1:4">
      <c r="A341" s="86" t="str">
        <f>'[2]汇总表（预算股统一填）'!A343</f>
        <v>2040903 机关服务</v>
      </c>
      <c r="B341" s="87"/>
      <c r="C341" s="88"/>
      <c r="D341" s="89">
        <f t="shared" si="5"/>
        <v>0</v>
      </c>
    </row>
    <row r="342" ht="14.25" spans="1:4">
      <c r="A342" s="86" t="str">
        <f>'[2]汇总表（预算股统一填）'!A344</f>
        <v>2040904 保密技术</v>
      </c>
      <c r="B342" s="87"/>
      <c r="C342" s="88"/>
      <c r="D342" s="89">
        <f t="shared" si="5"/>
        <v>0</v>
      </c>
    </row>
    <row r="343" ht="14.25" spans="1:4">
      <c r="A343" s="86" t="str">
        <f>'[2]汇总表（预算股统一填）'!A345</f>
        <v>2040905 保密管理</v>
      </c>
      <c r="B343" s="87"/>
      <c r="C343" s="88"/>
      <c r="D343" s="89">
        <f t="shared" si="5"/>
        <v>0</v>
      </c>
    </row>
    <row r="344" ht="14.25" spans="1:4">
      <c r="A344" s="86" t="str">
        <f>'[2]汇总表（预算股统一填）'!A346</f>
        <v>2040950 事业运行</v>
      </c>
      <c r="B344" s="87"/>
      <c r="C344" s="88"/>
      <c r="D344" s="89">
        <f t="shared" si="5"/>
        <v>0</v>
      </c>
    </row>
    <row r="345" ht="14.25" spans="1:4">
      <c r="A345" s="86" t="str">
        <f>'[2]汇总表（预算股统一填）'!A347</f>
        <v>2040999 其他国家保密支出</v>
      </c>
      <c r="B345" s="87"/>
      <c r="C345" s="88"/>
      <c r="D345" s="89">
        <f t="shared" si="5"/>
        <v>0</v>
      </c>
    </row>
    <row r="346" ht="14.25" spans="1:4">
      <c r="A346" s="86" t="str">
        <f>'[2]汇总表（预算股统一填）'!A348</f>
        <v>20410 缉私警察</v>
      </c>
      <c r="B346" s="89">
        <f>SUM(B347:B351)</f>
        <v>0</v>
      </c>
      <c r="C346" s="94">
        <f>SUM(C347:C351)</f>
        <v>0</v>
      </c>
      <c r="D346" s="89">
        <f t="shared" si="5"/>
        <v>0</v>
      </c>
    </row>
    <row r="347" ht="14.25" spans="1:4">
      <c r="A347" s="86" t="str">
        <f>'[2]汇总表（预算股统一填）'!A349</f>
        <v>2041001 行政运行</v>
      </c>
      <c r="B347" s="87"/>
      <c r="C347" s="88"/>
      <c r="D347" s="89">
        <f t="shared" si="5"/>
        <v>0</v>
      </c>
    </row>
    <row r="348" ht="14.25" spans="1:4">
      <c r="A348" s="86" t="str">
        <f>'[2]汇总表（预算股统一填）'!A350</f>
        <v>2041002 一般行政管理事务</v>
      </c>
      <c r="B348" s="87"/>
      <c r="C348" s="88"/>
      <c r="D348" s="89">
        <f t="shared" si="5"/>
        <v>0</v>
      </c>
    </row>
    <row r="349" ht="14.25" spans="1:4">
      <c r="A349" s="86" t="str">
        <f>'[2]汇总表（预算股统一填）'!A351</f>
        <v>2041006 信息化建设</v>
      </c>
      <c r="B349" s="87"/>
      <c r="C349" s="88"/>
      <c r="D349" s="89">
        <f t="shared" si="5"/>
        <v>0</v>
      </c>
    </row>
    <row r="350" ht="14.25" spans="1:4">
      <c r="A350" s="86" t="str">
        <f>'[2]汇总表（预算股统一填）'!A352</f>
        <v>2041007 缉私业务</v>
      </c>
      <c r="B350" s="87"/>
      <c r="C350" s="88"/>
      <c r="D350" s="89">
        <f t="shared" si="5"/>
        <v>0</v>
      </c>
    </row>
    <row r="351" ht="14.25" spans="1:4">
      <c r="A351" s="86" t="str">
        <f>'[2]汇总表（预算股统一填）'!A353</f>
        <v>2041099 其他缉私警察支出</v>
      </c>
      <c r="B351" s="87"/>
      <c r="C351" s="88"/>
      <c r="D351" s="89">
        <f t="shared" si="5"/>
        <v>0</v>
      </c>
    </row>
    <row r="352" spans="1:4">
      <c r="A352" s="82" t="str">
        <f>'[2]汇总表（预算股统一填）'!A354</f>
        <v>20499 其他公共安全支出</v>
      </c>
      <c r="B352" s="101">
        <f>SUM(B353)</f>
        <v>111</v>
      </c>
      <c r="C352" s="84">
        <f>SUM(C353)</f>
        <v>-4674</v>
      </c>
      <c r="D352" s="85">
        <f t="shared" si="5"/>
        <v>-4563</v>
      </c>
    </row>
    <row r="353" spans="1:4">
      <c r="A353" s="82" t="str">
        <f>'[2]汇总表（预算股统一填）'!A355</f>
        <v>2049901 其他公共安全支出</v>
      </c>
      <c r="B353" s="96">
        <v>111</v>
      </c>
      <c r="C353" s="92">
        <v>-4674</v>
      </c>
      <c r="D353" s="85">
        <f t="shared" si="5"/>
        <v>-4563</v>
      </c>
    </row>
    <row r="354" spans="1:4">
      <c r="A354" s="82" t="str">
        <f>'[2]汇总表（预算股统一填）'!A356</f>
        <v>205 教育支出</v>
      </c>
      <c r="B354" s="83">
        <f>SUM(B355,B360,B369,B376,B382,B386,B390,B394,B400,B407)</f>
        <v>3942.44</v>
      </c>
      <c r="C354" s="84">
        <f>SUM(C355,C360,C369,C376,C382,C386,C390,C394,C400,C407)</f>
        <v>-16029.03</v>
      </c>
      <c r="D354" s="85">
        <f t="shared" si="5"/>
        <v>-12086.59</v>
      </c>
    </row>
    <row r="355" spans="1:4">
      <c r="A355" s="82" t="str">
        <f>'[2]汇总表（预算股统一填）'!A357</f>
        <v>20501 教育管理事务</v>
      </c>
      <c r="B355" s="83">
        <f>SUM(B356:B359)</f>
        <v>376</v>
      </c>
      <c r="C355" s="84"/>
      <c r="D355" s="85">
        <f t="shared" si="5"/>
        <v>376</v>
      </c>
    </row>
    <row r="356" ht="14.25" spans="1:4">
      <c r="A356" s="86" t="str">
        <f>'[2]汇总表（预算股统一填）'!A358</f>
        <v>2050101 行政运行</v>
      </c>
      <c r="B356" s="87"/>
      <c r="C356" s="88"/>
      <c r="D356" s="89">
        <f t="shared" si="5"/>
        <v>0</v>
      </c>
    </row>
    <row r="357" ht="14.25" spans="1:4">
      <c r="A357" s="86" t="str">
        <f>'[2]汇总表（预算股统一填）'!A359</f>
        <v>2050102 一般行政管理事务</v>
      </c>
      <c r="B357" s="87"/>
      <c r="C357" s="88"/>
      <c r="D357" s="89">
        <f t="shared" si="5"/>
        <v>0</v>
      </c>
    </row>
    <row r="358" ht="14.25" spans="1:4">
      <c r="A358" s="86" t="str">
        <f>'[2]汇总表（预算股统一填）'!A360</f>
        <v>2050103 机关服务</v>
      </c>
      <c r="B358" s="87"/>
      <c r="C358" s="88"/>
      <c r="D358" s="89">
        <f t="shared" si="5"/>
        <v>0</v>
      </c>
    </row>
    <row r="359" spans="1:4">
      <c r="A359" s="82" t="str">
        <f>'[2]汇总表（预算股统一填）'!A361</f>
        <v>2050199 其他教育管理事务支出</v>
      </c>
      <c r="B359" s="93">
        <v>376</v>
      </c>
      <c r="C359" s="92">
        <v>0</v>
      </c>
      <c r="D359" s="85">
        <f t="shared" si="5"/>
        <v>376</v>
      </c>
    </row>
    <row r="360" spans="1:4">
      <c r="A360" s="82" t="str">
        <f>'[2]汇总表（预算股统一填）'!A362</f>
        <v>20502 普通教育</v>
      </c>
      <c r="B360" s="101">
        <f>SUM(B361:B368)</f>
        <v>2642.29</v>
      </c>
      <c r="C360" s="84">
        <f>SUM(C361:C368)</f>
        <v>-14233.18</v>
      </c>
      <c r="D360" s="85">
        <f t="shared" si="5"/>
        <v>-11590.89</v>
      </c>
    </row>
    <row r="361" spans="1:4">
      <c r="A361" s="82" t="str">
        <f>'[2]汇总表（预算股统一填）'!A363</f>
        <v>2050201 学前教育</v>
      </c>
      <c r="B361" s="96">
        <v>736</v>
      </c>
      <c r="C361" s="92">
        <v>0</v>
      </c>
      <c r="D361" s="85">
        <f t="shared" si="5"/>
        <v>736</v>
      </c>
    </row>
    <row r="362" spans="1:4">
      <c r="A362" s="82" t="str">
        <f>'[2]汇总表（预算股统一填）'!A364</f>
        <v>2050202 小学教育</v>
      </c>
      <c r="B362" s="96">
        <v>914.42</v>
      </c>
      <c r="C362" s="92">
        <f>-871.39+-2000</f>
        <v>-2871.39</v>
      </c>
      <c r="D362" s="85">
        <f t="shared" si="5"/>
        <v>-1956.97</v>
      </c>
    </row>
    <row r="363" ht="17.25" spans="1:4">
      <c r="A363" s="82" t="str">
        <f>'[2]汇总表（预算股统一填）'!A365</f>
        <v>2050203 初中教育</v>
      </c>
      <c r="B363" s="91">
        <v>982.03</v>
      </c>
      <c r="C363" s="92">
        <f>-690.59+-3000</f>
        <v>-3690.59</v>
      </c>
      <c r="D363" s="85">
        <f t="shared" si="5"/>
        <v>-2708.56</v>
      </c>
    </row>
    <row r="364" ht="14.25" spans="1:4">
      <c r="A364" s="86" t="str">
        <f>'[2]汇总表（预算股统一填）'!A366</f>
        <v>2050204 高中教育</v>
      </c>
      <c r="B364" s="95"/>
      <c r="C364" s="88">
        <v>0</v>
      </c>
      <c r="D364" s="89">
        <f t="shared" si="5"/>
        <v>0</v>
      </c>
    </row>
    <row r="365" ht="14.25" spans="1:4">
      <c r="A365" s="86" t="str">
        <f>'[2]汇总表（预算股统一填）'!A367</f>
        <v>2050205 高等教育</v>
      </c>
      <c r="B365" s="87"/>
      <c r="C365" s="88"/>
      <c r="D365" s="89">
        <f t="shared" si="5"/>
        <v>0</v>
      </c>
    </row>
    <row r="366" ht="14.25" spans="1:4">
      <c r="A366" s="86" t="str">
        <f>'[2]汇总表（预算股统一填）'!A368</f>
        <v>2050206 化解农村义务教育债务支出</v>
      </c>
      <c r="B366" s="87"/>
      <c r="C366" s="88"/>
      <c r="D366" s="89">
        <f t="shared" si="5"/>
        <v>0</v>
      </c>
    </row>
    <row r="367" ht="14.25" spans="1:4">
      <c r="A367" s="86" t="str">
        <f>'[2]汇总表（预算股统一填）'!A369</f>
        <v>2050207 化解普通高中债务支出</v>
      </c>
      <c r="B367" s="90"/>
      <c r="C367" s="88"/>
      <c r="D367" s="89">
        <f t="shared" si="5"/>
        <v>0</v>
      </c>
    </row>
    <row r="368" ht="17.25" spans="1:4">
      <c r="A368" s="82" t="str">
        <f>'[2]汇总表（预算股统一填）'!A370</f>
        <v>2050299 其他普通教育支出</v>
      </c>
      <c r="B368" s="96">
        <v>9.84</v>
      </c>
      <c r="C368" s="91">
        <f>-1375.2+-6296</f>
        <v>-7671.2</v>
      </c>
      <c r="D368" s="85">
        <f t="shared" si="5"/>
        <v>-7661.36</v>
      </c>
    </row>
    <row r="369" spans="1:4">
      <c r="A369" s="82" t="str">
        <f>'[2]汇总表（预算股统一填）'!A371</f>
        <v>20503 职业教育</v>
      </c>
      <c r="B369" s="83">
        <f>SUM(B370:B375)</f>
        <v>92.74</v>
      </c>
      <c r="C369" s="84">
        <f>SUM(C370:C375)</f>
        <v>-82.13</v>
      </c>
      <c r="D369" s="85">
        <f t="shared" si="5"/>
        <v>10.61</v>
      </c>
    </row>
    <row r="370" ht="14.25" spans="1:4">
      <c r="A370" s="86" t="str">
        <f>'[2]汇总表（预算股统一填）'!A372</f>
        <v>2050301 初等职业教育</v>
      </c>
      <c r="B370" s="87"/>
      <c r="C370" s="88"/>
      <c r="D370" s="89">
        <f t="shared" si="5"/>
        <v>0</v>
      </c>
    </row>
    <row r="371" ht="17.25" spans="1:4">
      <c r="A371" s="82" t="str">
        <f>'[2]汇总表（预算股统一填）'!A373</f>
        <v>2050302 中专教育</v>
      </c>
      <c r="B371" s="93"/>
      <c r="C371" s="91">
        <v>-30</v>
      </c>
      <c r="D371" s="85">
        <f t="shared" si="5"/>
        <v>-30</v>
      </c>
    </row>
    <row r="372" ht="14.25" spans="1:4">
      <c r="A372" s="86" t="str">
        <f>'[2]汇总表（预算股统一填）'!A374</f>
        <v>2050303 技校教育</v>
      </c>
      <c r="B372" s="90"/>
      <c r="C372" s="88"/>
      <c r="D372" s="89">
        <f t="shared" si="5"/>
        <v>0</v>
      </c>
    </row>
    <row r="373" ht="17.25" spans="1:4">
      <c r="A373" s="82" t="str">
        <f>'[2]汇总表（预算股统一填）'!A375</f>
        <v>2050304 职业高中教育</v>
      </c>
      <c r="B373" s="96">
        <v>92.74</v>
      </c>
      <c r="C373" s="91">
        <v>-0.4</v>
      </c>
      <c r="D373" s="85">
        <f t="shared" si="5"/>
        <v>92.34</v>
      </c>
    </row>
    <row r="374" ht="14.25" spans="1:4">
      <c r="A374" s="86" t="str">
        <f>'[2]汇总表（预算股统一填）'!A376</f>
        <v>2050305 高等职业教育</v>
      </c>
      <c r="B374" s="87"/>
      <c r="C374" s="88"/>
      <c r="D374" s="89">
        <f t="shared" si="5"/>
        <v>0</v>
      </c>
    </row>
    <row r="375" ht="17.25" spans="1:4">
      <c r="A375" s="82" t="str">
        <f>'[2]汇总表（预算股统一填）'!A377</f>
        <v>2050399 其他职业教育支出</v>
      </c>
      <c r="B375" s="93"/>
      <c r="C375" s="91">
        <v>-51.73</v>
      </c>
      <c r="D375" s="85">
        <f t="shared" si="5"/>
        <v>-51.73</v>
      </c>
    </row>
    <row r="376" ht="14.25" spans="1:4">
      <c r="A376" s="86" t="str">
        <f>'[2]汇总表（预算股统一填）'!A378</f>
        <v>20504 成人教育</v>
      </c>
      <c r="B376" s="89">
        <f>SUM(B377:B381)</f>
        <v>0</v>
      </c>
      <c r="C376" s="94">
        <f>SUM(C377:C381)</f>
        <v>0</v>
      </c>
      <c r="D376" s="89">
        <f t="shared" si="5"/>
        <v>0</v>
      </c>
    </row>
    <row r="377" ht="14.25" spans="1:4">
      <c r="A377" s="86" t="str">
        <f>'[2]汇总表（预算股统一填）'!A379</f>
        <v>2050401 成人初等教育</v>
      </c>
      <c r="B377" s="87"/>
      <c r="C377" s="88"/>
      <c r="D377" s="89">
        <f t="shared" si="5"/>
        <v>0</v>
      </c>
    </row>
    <row r="378" ht="14.25" spans="1:4">
      <c r="A378" s="86" t="str">
        <f>'[2]汇总表（预算股统一填）'!A380</f>
        <v>2050402 成人中等教育</v>
      </c>
      <c r="B378" s="87"/>
      <c r="C378" s="88"/>
      <c r="D378" s="89">
        <f t="shared" si="5"/>
        <v>0</v>
      </c>
    </row>
    <row r="379" ht="14.25" spans="1:4">
      <c r="A379" s="86" t="str">
        <f>'[2]汇总表（预算股统一填）'!A381</f>
        <v>2050403 成人高等教育</v>
      </c>
      <c r="B379" s="87"/>
      <c r="C379" s="88"/>
      <c r="D379" s="89">
        <f t="shared" si="5"/>
        <v>0</v>
      </c>
    </row>
    <row r="380" ht="14.25" spans="1:4">
      <c r="A380" s="86" t="str">
        <f>'[2]汇总表（预算股统一填）'!A382</f>
        <v>2050404 成人广播电视教育</v>
      </c>
      <c r="B380" s="87"/>
      <c r="C380" s="88"/>
      <c r="D380" s="89">
        <f t="shared" si="5"/>
        <v>0</v>
      </c>
    </row>
    <row r="381" ht="14.25" spans="1:4">
      <c r="A381" s="86" t="str">
        <f>'[2]汇总表（预算股统一填）'!A383</f>
        <v>2050499 其他成人教育支出</v>
      </c>
      <c r="B381" s="87"/>
      <c r="C381" s="88"/>
      <c r="D381" s="89">
        <f t="shared" si="5"/>
        <v>0</v>
      </c>
    </row>
    <row r="382" ht="14.25" spans="1:4">
      <c r="A382" s="86" t="str">
        <f>'[2]汇总表（预算股统一填）'!A384</f>
        <v>20505 广播电视教育</v>
      </c>
      <c r="B382" s="89">
        <f>SUM(B383:B385)</f>
        <v>0</v>
      </c>
      <c r="C382" s="94">
        <f>SUM(C383:C385)</f>
        <v>0</v>
      </c>
      <c r="D382" s="89">
        <f t="shared" si="5"/>
        <v>0</v>
      </c>
    </row>
    <row r="383" ht="14.25" spans="1:4">
      <c r="A383" s="86" t="str">
        <f>'[2]汇总表（预算股统一填）'!A385</f>
        <v>2050501 广播电视学校</v>
      </c>
      <c r="B383" s="87"/>
      <c r="C383" s="88"/>
      <c r="D383" s="89">
        <f t="shared" si="5"/>
        <v>0</v>
      </c>
    </row>
    <row r="384" ht="14.25" spans="1:4">
      <c r="A384" s="86" t="str">
        <f>'[2]汇总表（预算股统一填）'!A386</f>
        <v>2050502 教育电视台</v>
      </c>
      <c r="B384" s="87"/>
      <c r="C384" s="88"/>
      <c r="D384" s="89">
        <f t="shared" si="5"/>
        <v>0</v>
      </c>
    </row>
    <row r="385" ht="14.25" spans="1:4">
      <c r="A385" s="86" t="str">
        <f>'[2]汇总表（预算股统一填）'!A387</f>
        <v>2050599 其他广播电视教育支出</v>
      </c>
      <c r="B385" s="87"/>
      <c r="C385" s="88"/>
      <c r="D385" s="89">
        <f t="shared" si="5"/>
        <v>0</v>
      </c>
    </row>
    <row r="386" ht="14.25" spans="1:4">
      <c r="A386" s="86" t="str">
        <f>'[2]汇总表（预算股统一填）'!A388</f>
        <v>20506 留学教育</v>
      </c>
      <c r="B386" s="89">
        <f>SUM(B387:B389)</f>
        <v>0</v>
      </c>
      <c r="C386" s="94">
        <f>SUM(C387:C389)</f>
        <v>0</v>
      </c>
      <c r="D386" s="89">
        <f t="shared" si="5"/>
        <v>0</v>
      </c>
    </row>
    <row r="387" ht="14.25" spans="1:4">
      <c r="A387" s="86" t="str">
        <f>'[2]汇总表（预算股统一填）'!A389</f>
        <v>2050601 出国留学教育</v>
      </c>
      <c r="B387" s="87"/>
      <c r="C387" s="88"/>
      <c r="D387" s="89">
        <f t="shared" si="5"/>
        <v>0</v>
      </c>
    </row>
    <row r="388" ht="14.25" spans="1:4">
      <c r="A388" s="86" t="str">
        <f>'[2]汇总表（预算股统一填）'!A390</f>
        <v>2050602 来华留学教育</v>
      </c>
      <c r="B388" s="87"/>
      <c r="C388" s="88"/>
      <c r="D388" s="89">
        <f t="shared" ref="D388:D451" si="6">B388+C388</f>
        <v>0</v>
      </c>
    </row>
    <row r="389" ht="14.25" spans="1:4">
      <c r="A389" s="86" t="str">
        <f>'[2]汇总表（预算股统一填）'!A391</f>
        <v>2050699 其他留学教育支出</v>
      </c>
      <c r="B389" s="87"/>
      <c r="C389" s="88"/>
      <c r="D389" s="89">
        <f t="shared" si="6"/>
        <v>0</v>
      </c>
    </row>
    <row r="390" spans="1:4">
      <c r="A390" s="82" t="str">
        <f>'[2]汇总表（预算股统一填）'!A392</f>
        <v>20507 特殊教育</v>
      </c>
      <c r="B390" s="101">
        <f>SUM(B391:B393)</f>
        <v>36.44</v>
      </c>
      <c r="C390" s="84">
        <f>SUM(C391:C393)</f>
        <v>-30.53</v>
      </c>
      <c r="D390" s="85">
        <f t="shared" si="6"/>
        <v>5.91</v>
      </c>
    </row>
    <row r="391" spans="1:4">
      <c r="A391" s="82" t="str">
        <f>'[2]汇总表（预算股统一填）'!A393</f>
        <v>2050701 特殊学校教育</v>
      </c>
      <c r="B391" s="96">
        <v>36.44</v>
      </c>
      <c r="C391" s="92">
        <v>0</v>
      </c>
      <c r="D391" s="85">
        <f t="shared" si="6"/>
        <v>36.44</v>
      </c>
    </row>
    <row r="392" ht="14.25" spans="1:4">
      <c r="A392" s="86" t="str">
        <f>'[2]汇总表（预算股统一填）'!A394</f>
        <v>2050702 工读学校教育</v>
      </c>
      <c r="B392" s="87"/>
      <c r="C392" s="88"/>
      <c r="D392" s="89">
        <f t="shared" si="6"/>
        <v>0</v>
      </c>
    </row>
    <row r="393" ht="17.25" spans="1:4">
      <c r="A393" s="82" t="str">
        <f>'[2]汇总表（预算股统一填）'!A395</f>
        <v>2050799 其他特殊教育支出</v>
      </c>
      <c r="B393" s="93"/>
      <c r="C393" s="91">
        <v>-30.53</v>
      </c>
      <c r="D393" s="85">
        <f t="shared" si="6"/>
        <v>-30.53</v>
      </c>
    </row>
    <row r="394" spans="1:4">
      <c r="A394" s="82" t="str">
        <f>'[2]汇总表（预算股统一填）'!A396</f>
        <v>20508 进修及培训</v>
      </c>
      <c r="B394" s="101">
        <f>SUM(B395:B399)</f>
        <v>103.77</v>
      </c>
      <c r="C394" s="84">
        <f>SUM(C395:C399)</f>
        <v>-17.6</v>
      </c>
      <c r="D394" s="85">
        <f t="shared" si="6"/>
        <v>86.17</v>
      </c>
    </row>
    <row r="395" spans="1:4">
      <c r="A395" s="82" t="str">
        <f>'[2]汇总表（预算股统一填）'!A397</f>
        <v>2050801 教师进修</v>
      </c>
      <c r="B395" s="96">
        <v>3.77</v>
      </c>
      <c r="C395" s="92">
        <v>0</v>
      </c>
      <c r="D395" s="85">
        <f t="shared" si="6"/>
        <v>3.77</v>
      </c>
    </row>
    <row r="396" ht="14.25" spans="1:4">
      <c r="A396" s="86" t="str">
        <f>'[2]汇总表（预算股统一填）'!A398</f>
        <v>2050802 干部教育</v>
      </c>
      <c r="B396" s="87"/>
      <c r="C396" s="88"/>
      <c r="D396" s="89">
        <f t="shared" si="6"/>
        <v>0</v>
      </c>
    </row>
    <row r="397" spans="1:4">
      <c r="A397" s="82" t="str">
        <f>'[2]汇总表（预算股统一填）'!A399</f>
        <v>2050803 培训支出</v>
      </c>
      <c r="B397" s="93">
        <v>100</v>
      </c>
      <c r="C397" s="92"/>
      <c r="D397" s="85">
        <f t="shared" si="6"/>
        <v>100</v>
      </c>
    </row>
    <row r="398" ht="14.25" spans="1:4">
      <c r="A398" s="86" t="str">
        <f>'[2]汇总表（预算股统一填）'!A400</f>
        <v>2050804 退役士兵能力提升</v>
      </c>
      <c r="B398" s="87"/>
      <c r="C398" s="88"/>
      <c r="D398" s="89">
        <f t="shared" si="6"/>
        <v>0</v>
      </c>
    </row>
    <row r="399" ht="17.25" spans="1:4">
      <c r="A399" s="82" t="str">
        <f>'[2]汇总表（预算股统一填）'!A401</f>
        <v>2050899 其他进修及培训</v>
      </c>
      <c r="B399" s="93"/>
      <c r="C399" s="91">
        <v>-17.6</v>
      </c>
      <c r="D399" s="85">
        <f t="shared" si="6"/>
        <v>-17.6</v>
      </c>
    </row>
    <row r="400" spans="1:4">
      <c r="A400" s="82" t="str">
        <f>'[2]汇总表（预算股统一填）'!A402</f>
        <v>20509 教育费附加安排的支出</v>
      </c>
      <c r="B400" s="83">
        <f>SUM(B401:B406)</f>
        <v>691.2</v>
      </c>
      <c r="C400" s="84">
        <f>SUM(C401:C406)</f>
        <v>0</v>
      </c>
      <c r="D400" s="85">
        <f t="shared" si="6"/>
        <v>691.2</v>
      </c>
    </row>
    <row r="401" ht="14.25" spans="1:4">
      <c r="A401" s="86" t="str">
        <f>'[2]汇总表（预算股统一填）'!A403</f>
        <v>2050901 农村中小学校舍建设</v>
      </c>
      <c r="B401" s="87"/>
      <c r="C401" s="88"/>
      <c r="D401" s="89">
        <f t="shared" si="6"/>
        <v>0</v>
      </c>
    </row>
    <row r="402" ht="14.25" spans="1:4">
      <c r="A402" s="86" t="str">
        <f>'[2]汇总表（预算股统一填）'!A404</f>
        <v>2050902 农村中小学教学设施</v>
      </c>
      <c r="B402" s="87"/>
      <c r="C402" s="88"/>
      <c r="D402" s="89">
        <f t="shared" si="6"/>
        <v>0</v>
      </c>
    </row>
    <row r="403" ht="14.25" spans="1:4">
      <c r="A403" s="86" t="str">
        <f>'[2]汇总表（预算股统一填）'!A405</f>
        <v>2050903 城市中小学校舍建设</v>
      </c>
      <c r="B403" s="87"/>
      <c r="C403" s="88"/>
      <c r="D403" s="89">
        <f t="shared" si="6"/>
        <v>0</v>
      </c>
    </row>
    <row r="404" ht="14.25" spans="1:4">
      <c r="A404" s="86" t="str">
        <f>'[2]汇总表（预算股统一填）'!A406</f>
        <v>2050904 城市中小学教学设施</v>
      </c>
      <c r="B404" s="87"/>
      <c r="C404" s="88"/>
      <c r="D404" s="89">
        <f t="shared" si="6"/>
        <v>0</v>
      </c>
    </row>
    <row r="405" ht="14.25" spans="1:4">
      <c r="A405" s="86" t="str">
        <f>'[2]汇总表（预算股统一填）'!A407</f>
        <v>2050905 中等职业学校教学设施</v>
      </c>
      <c r="B405" s="90"/>
      <c r="C405" s="88"/>
      <c r="D405" s="89">
        <f t="shared" si="6"/>
        <v>0</v>
      </c>
    </row>
    <row r="406" ht="26" customHeight="1" spans="1:4">
      <c r="A406" s="82" t="str">
        <f>'[2]汇总表（预算股统一填）'!A408</f>
        <v>2050999 其他教育费附加安排的支出</v>
      </c>
      <c r="B406" s="96">
        <v>691.2</v>
      </c>
      <c r="C406" s="92"/>
      <c r="D406" s="85">
        <f t="shared" si="6"/>
        <v>691.2</v>
      </c>
    </row>
    <row r="407" ht="14.25" spans="1:4">
      <c r="A407" s="86" t="str">
        <f>'[2]汇总表（预算股统一填）'!A409</f>
        <v>20599 其他教育支出</v>
      </c>
      <c r="B407" s="102"/>
      <c r="C407" s="88">
        <v>-1665.59</v>
      </c>
      <c r="D407" s="89">
        <f t="shared" si="6"/>
        <v>-1665.59</v>
      </c>
    </row>
    <row r="408" spans="1:4">
      <c r="A408" s="82" t="str">
        <f>'[2]汇总表（预算股统一填）'!A410</f>
        <v>206 科学技术支出</v>
      </c>
      <c r="B408" s="83">
        <f>SUM(B409,B414,B423,B429,B435,B440,B445,B452,B456,B459)</f>
        <v>302.28</v>
      </c>
      <c r="C408" s="84">
        <f>SUM(C409,C414,C423,C429,C435,C440,C445,C452,C456,C459)</f>
        <v>-158.5</v>
      </c>
      <c r="D408" s="85">
        <f t="shared" si="6"/>
        <v>143.78</v>
      </c>
    </row>
    <row r="409" spans="1:4">
      <c r="A409" s="82" t="str">
        <f>'[2]汇总表（预算股统一填）'!A411</f>
        <v>20601 科学技术管理事务</v>
      </c>
      <c r="B409" s="83">
        <f>SUM(B410:B413)</f>
        <v>0</v>
      </c>
      <c r="C409" s="84">
        <f>SUM(C410:C413)</f>
        <v>-12</v>
      </c>
      <c r="D409" s="85">
        <f t="shared" si="6"/>
        <v>-12</v>
      </c>
    </row>
    <row r="410" ht="14.25" spans="1:4">
      <c r="A410" s="86" t="str">
        <f>'[2]汇总表（预算股统一填）'!A412</f>
        <v>2060101 行政运行</v>
      </c>
      <c r="B410" s="87"/>
      <c r="C410" s="88"/>
      <c r="D410" s="89">
        <f t="shared" si="6"/>
        <v>0</v>
      </c>
    </row>
    <row r="411" ht="14.25" spans="1:4">
      <c r="A411" s="86" t="str">
        <f>'[2]汇总表（预算股统一填）'!A413</f>
        <v>2060102 一般行政管理事务</v>
      </c>
      <c r="B411" s="87"/>
      <c r="C411" s="88"/>
      <c r="D411" s="89">
        <f t="shared" si="6"/>
        <v>0</v>
      </c>
    </row>
    <row r="412" ht="14.25" spans="1:4">
      <c r="A412" s="86" t="str">
        <f>'[2]汇总表（预算股统一填）'!A414</f>
        <v>2060103 机关服务</v>
      </c>
      <c r="B412" s="90"/>
      <c r="C412" s="88"/>
      <c r="D412" s="89">
        <f t="shared" si="6"/>
        <v>0</v>
      </c>
    </row>
    <row r="413" spans="1:4">
      <c r="A413" s="82" t="str">
        <f>'[2]汇总表（预算股统一填）'!A415</f>
        <v>2060199 其他科学技术管理事务支出</v>
      </c>
      <c r="B413" s="96"/>
      <c r="C413" s="92">
        <v>-12</v>
      </c>
      <c r="D413" s="85">
        <f t="shared" si="6"/>
        <v>-12</v>
      </c>
    </row>
    <row r="414" ht="14.25" spans="1:4">
      <c r="A414" s="86" t="str">
        <f>'[2]汇总表（预算股统一填）'!A416</f>
        <v>20602 基础研究</v>
      </c>
      <c r="B414" s="89">
        <f>SUM(B415:B422)</f>
        <v>0</v>
      </c>
      <c r="C414" s="94">
        <f>SUM(C415:C422)</f>
        <v>0</v>
      </c>
      <c r="D414" s="89">
        <f t="shared" si="6"/>
        <v>0</v>
      </c>
    </row>
    <row r="415" ht="14.25" spans="1:4">
      <c r="A415" s="86" t="str">
        <f>'[2]汇总表（预算股统一填）'!A417</f>
        <v>2060201 机构运行</v>
      </c>
      <c r="B415" s="87"/>
      <c r="C415" s="88"/>
      <c r="D415" s="89">
        <f t="shared" si="6"/>
        <v>0</v>
      </c>
    </row>
    <row r="416" ht="14.25" spans="1:4">
      <c r="A416" s="86" t="str">
        <f>'[2]汇总表（预算股统一填）'!A418</f>
        <v>2060202 重点基础研究规划</v>
      </c>
      <c r="B416" s="87"/>
      <c r="C416" s="88"/>
      <c r="D416" s="89">
        <f t="shared" si="6"/>
        <v>0</v>
      </c>
    </row>
    <row r="417" ht="14.25" spans="1:4">
      <c r="A417" s="86" t="str">
        <f>'[2]汇总表（预算股统一填）'!A419</f>
        <v>2060203 自然科学基金</v>
      </c>
      <c r="B417" s="87"/>
      <c r="C417" s="88"/>
      <c r="D417" s="89">
        <f t="shared" si="6"/>
        <v>0</v>
      </c>
    </row>
    <row r="418" ht="14.25" spans="1:4">
      <c r="A418" s="86" t="str">
        <f>'[2]汇总表（预算股统一填）'!A420</f>
        <v>2060204 重点实验室及相关设施</v>
      </c>
      <c r="B418" s="87"/>
      <c r="C418" s="88"/>
      <c r="D418" s="89">
        <f t="shared" si="6"/>
        <v>0</v>
      </c>
    </row>
    <row r="419" ht="14.25" spans="1:4">
      <c r="A419" s="86" t="str">
        <f>'[2]汇总表（预算股统一填）'!A421</f>
        <v>2060205 重大科学工程</v>
      </c>
      <c r="B419" s="87"/>
      <c r="C419" s="88"/>
      <c r="D419" s="89">
        <f t="shared" si="6"/>
        <v>0</v>
      </c>
    </row>
    <row r="420" ht="14.25" spans="1:4">
      <c r="A420" s="86" t="str">
        <f>'[2]汇总表（预算股统一填）'!A422</f>
        <v>2060206 专项基础科研</v>
      </c>
      <c r="B420" s="87"/>
      <c r="C420" s="88"/>
      <c r="D420" s="89">
        <f t="shared" si="6"/>
        <v>0</v>
      </c>
    </row>
    <row r="421" ht="14.25" spans="1:4">
      <c r="A421" s="86" t="str">
        <f>'[2]汇总表（预算股统一填）'!A423</f>
        <v>2060207 专项技术基础</v>
      </c>
      <c r="B421" s="87"/>
      <c r="C421" s="88"/>
      <c r="D421" s="89">
        <f t="shared" si="6"/>
        <v>0</v>
      </c>
    </row>
    <row r="422" ht="14.25" spans="1:4">
      <c r="A422" s="86" t="str">
        <f>'[2]汇总表（预算股统一填）'!A424</f>
        <v>2060299 其他基础研究支出</v>
      </c>
      <c r="B422" s="87"/>
      <c r="C422" s="88"/>
      <c r="D422" s="89">
        <f t="shared" si="6"/>
        <v>0</v>
      </c>
    </row>
    <row r="423" ht="14.25" spans="1:4">
      <c r="A423" s="86" t="str">
        <f>'[2]汇总表（预算股统一填）'!A425</f>
        <v>20603 应用研究</v>
      </c>
      <c r="B423" s="89">
        <f>SUM(B424:B428)</f>
        <v>0</v>
      </c>
      <c r="C423" s="94">
        <f>SUM(C424:C428)</f>
        <v>0</v>
      </c>
      <c r="D423" s="89">
        <f t="shared" si="6"/>
        <v>0</v>
      </c>
    </row>
    <row r="424" ht="14.25" spans="1:4">
      <c r="A424" s="86" t="str">
        <f>'[2]汇总表（预算股统一填）'!A426</f>
        <v>2060301 机构运行</v>
      </c>
      <c r="B424" s="87"/>
      <c r="C424" s="88"/>
      <c r="D424" s="89">
        <f t="shared" si="6"/>
        <v>0</v>
      </c>
    </row>
    <row r="425" ht="14.25" spans="1:4">
      <c r="A425" s="86" t="str">
        <f>'[2]汇总表（预算股统一填）'!A427</f>
        <v>2060302 社会公益研究</v>
      </c>
      <c r="B425" s="87"/>
      <c r="C425" s="88"/>
      <c r="D425" s="89">
        <f t="shared" si="6"/>
        <v>0</v>
      </c>
    </row>
    <row r="426" ht="14.25" spans="1:4">
      <c r="A426" s="86" t="str">
        <f>'[2]汇总表（预算股统一填）'!A428</f>
        <v>2060303 高技术研究</v>
      </c>
      <c r="B426" s="87"/>
      <c r="C426" s="88"/>
      <c r="D426" s="89">
        <f t="shared" si="6"/>
        <v>0</v>
      </c>
    </row>
    <row r="427" ht="14.25" spans="1:4">
      <c r="A427" s="86" t="str">
        <f>'[2]汇总表（预算股统一填）'!A429</f>
        <v>2060304 专项科研试制</v>
      </c>
      <c r="B427" s="87"/>
      <c r="C427" s="88"/>
      <c r="D427" s="89">
        <f t="shared" si="6"/>
        <v>0</v>
      </c>
    </row>
    <row r="428" ht="14.25" spans="1:4">
      <c r="A428" s="86" t="str">
        <f>'[2]汇总表（预算股统一填）'!A430</f>
        <v>2060399 其他应用研究支出</v>
      </c>
      <c r="B428" s="87"/>
      <c r="C428" s="88"/>
      <c r="D428" s="89">
        <f t="shared" si="6"/>
        <v>0</v>
      </c>
    </row>
    <row r="429" spans="1:4">
      <c r="A429" s="82" t="str">
        <f>'[2]汇总表（预算股统一填）'!A431</f>
        <v>20604 技术研究与开发</v>
      </c>
      <c r="B429" s="83">
        <f>SUM(B430:B434)</f>
        <v>100</v>
      </c>
      <c r="C429" s="84">
        <f>SUM(C430:C434)</f>
        <v>-60</v>
      </c>
      <c r="D429" s="85">
        <f t="shared" si="6"/>
        <v>40</v>
      </c>
    </row>
    <row r="430" ht="14.25" spans="1:4">
      <c r="A430" s="86" t="str">
        <f>'[2]汇总表（预算股统一填）'!A432</f>
        <v>2060401 机构运行</v>
      </c>
      <c r="B430" s="87"/>
      <c r="C430" s="88"/>
      <c r="D430" s="89">
        <f t="shared" si="6"/>
        <v>0</v>
      </c>
    </row>
    <row r="431" ht="17.25" spans="1:4">
      <c r="A431" s="82" t="str">
        <f>'[2]汇总表（预算股统一填）'!A433</f>
        <v>2060402 应用技术研究与开发</v>
      </c>
      <c r="B431" s="93"/>
      <c r="C431" s="91">
        <v>-60</v>
      </c>
      <c r="D431" s="85">
        <f t="shared" si="6"/>
        <v>-60</v>
      </c>
    </row>
    <row r="432" ht="14.25" spans="1:4">
      <c r="A432" s="86" t="str">
        <f>'[2]汇总表（预算股统一填）'!A434</f>
        <v>2060403 产业技术研究与开发</v>
      </c>
      <c r="B432" s="87"/>
      <c r="C432" s="88"/>
      <c r="D432" s="89">
        <f t="shared" si="6"/>
        <v>0</v>
      </c>
    </row>
    <row r="433" ht="14.25" spans="1:4">
      <c r="A433" s="86" t="str">
        <f>'[2]汇总表（预算股统一填）'!A435</f>
        <v>2060404 科技成果转化与扩散</v>
      </c>
      <c r="B433" s="87"/>
      <c r="C433" s="88"/>
      <c r="D433" s="89">
        <f t="shared" si="6"/>
        <v>0</v>
      </c>
    </row>
    <row r="434" spans="1:4">
      <c r="A434" s="82" t="str">
        <f>'[2]汇总表（预算股统一填）'!A436</f>
        <v>2060499 其他技术研究与开发支出</v>
      </c>
      <c r="B434" s="93">
        <v>100</v>
      </c>
      <c r="C434" s="92"/>
      <c r="D434" s="85">
        <f t="shared" si="6"/>
        <v>100</v>
      </c>
    </row>
    <row r="435" ht="14.25" spans="1:4">
      <c r="A435" s="86" t="str">
        <f>'[2]汇总表（预算股统一填）'!A437</f>
        <v>20605 科技条件与服务</v>
      </c>
      <c r="B435" s="89">
        <f>SUM(B436:B439)</f>
        <v>0</v>
      </c>
      <c r="C435" s="94">
        <f>SUM(C436:C439)</f>
        <v>0</v>
      </c>
      <c r="D435" s="89">
        <f t="shared" si="6"/>
        <v>0</v>
      </c>
    </row>
    <row r="436" ht="14.25" spans="1:4">
      <c r="A436" s="86" t="str">
        <f>'[2]汇总表（预算股统一填）'!A438</f>
        <v>2060501 机构运行</v>
      </c>
      <c r="B436" s="87"/>
      <c r="C436" s="88"/>
      <c r="D436" s="89">
        <f t="shared" si="6"/>
        <v>0</v>
      </c>
    </row>
    <row r="437" ht="14.25" spans="1:4">
      <c r="A437" s="86" t="str">
        <f>'[2]汇总表（预算股统一填）'!A439</f>
        <v>2060502 技术创新服务体系</v>
      </c>
      <c r="B437" s="87"/>
      <c r="C437" s="88"/>
      <c r="D437" s="89">
        <f t="shared" si="6"/>
        <v>0</v>
      </c>
    </row>
    <row r="438" ht="14.25" spans="1:4">
      <c r="A438" s="86" t="str">
        <f>'[2]汇总表（预算股统一填）'!A440</f>
        <v>2060503 科技条件专项</v>
      </c>
      <c r="B438" s="87"/>
      <c r="C438" s="88"/>
      <c r="D438" s="89">
        <f t="shared" si="6"/>
        <v>0</v>
      </c>
    </row>
    <row r="439" ht="14.25" spans="1:4">
      <c r="A439" s="86" t="str">
        <f>'[2]汇总表（预算股统一填）'!A441</f>
        <v>2060599 其他科技条件与服务支出</v>
      </c>
      <c r="B439" s="87"/>
      <c r="C439" s="88"/>
      <c r="D439" s="89">
        <f t="shared" si="6"/>
        <v>0</v>
      </c>
    </row>
    <row r="440" ht="14.25" spans="1:4">
      <c r="A440" s="86" t="str">
        <f>'[2]汇总表（预算股统一填）'!A442</f>
        <v>20606 社会科学</v>
      </c>
      <c r="B440" s="89">
        <f>SUM(B441:B444)</f>
        <v>0</v>
      </c>
      <c r="C440" s="94">
        <f>SUM(C441:C444)</f>
        <v>0</v>
      </c>
      <c r="D440" s="89">
        <f t="shared" si="6"/>
        <v>0</v>
      </c>
    </row>
    <row r="441" ht="14.25" spans="1:4">
      <c r="A441" s="86" t="str">
        <f>'[2]汇总表（预算股统一填）'!A443</f>
        <v>2060601 社会科学研究机构</v>
      </c>
      <c r="B441" s="87"/>
      <c r="C441" s="88"/>
      <c r="D441" s="89">
        <f t="shared" si="6"/>
        <v>0</v>
      </c>
    </row>
    <row r="442" ht="14.25" spans="1:4">
      <c r="A442" s="86" t="str">
        <f>'[2]汇总表（预算股统一填）'!A444</f>
        <v>2060602 社会科学研究</v>
      </c>
      <c r="B442" s="87"/>
      <c r="C442" s="88"/>
      <c r="D442" s="89">
        <f t="shared" si="6"/>
        <v>0</v>
      </c>
    </row>
    <row r="443" ht="14.25" spans="1:4">
      <c r="A443" s="86" t="str">
        <f>'[2]汇总表（预算股统一填）'!A445</f>
        <v>2060603 社科基金支出</v>
      </c>
      <c r="B443" s="87"/>
      <c r="C443" s="88"/>
      <c r="D443" s="89">
        <f t="shared" si="6"/>
        <v>0</v>
      </c>
    </row>
    <row r="444" ht="14.25" spans="1:4">
      <c r="A444" s="86" t="str">
        <f>'[2]汇总表（预算股统一填）'!A446</f>
        <v>2060699 其他社会科学支出</v>
      </c>
      <c r="B444" s="87"/>
      <c r="C444" s="88"/>
      <c r="D444" s="89">
        <f t="shared" si="6"/>
        <v>0</v>
      </c>
    </row>
    <row r="445" spans="1:4">
      <c r="A445" s="82" t="str">
        <f>'[2]汇总表（预算股统一填）'!A447</f>
        <v>20607 科学技术普及</v>
      </c>
      <c r="B445" s="83">
        <f>SUM(B446:B451)</f>
        <v>189.28</v>
      </c>
      <c r="C445" s="84">
        <f>SUM(C446:C451)</f>
        <v>-86.5</v>
      </c>
      <c r="D445" s="85">
        <f t="shared" si="6"/>
        <v>102.78</v>
      </c>
    </row>
    <row r="446" ht="14.25" spans="1:4">
      <c r="A446" s="86" t="str">
        <f>'[2]汇总表（预算股统一填）'!A448</f>
        <v>2060701 机构运行</v>
      </c>
      <c r="B446" s="87"/>
      <c r="C446" s="88"/>
      <c r="D446" s="89">
        <f t="shared" si="6"/>
        <v>0</v>
      </c>
    </row>
    <row r="447" ht="17.25" spans="1:4">
      <c r="A447" s="82" t="str">
        <f>'[2]汇总表（预算股统一填）'!A449</f>
        <v>2060702 科普活动</v>
      </c>
      <c r="B447" s="93"/>
      <c r="C447" s="91">
        <v>-86.5</v>
      </c>
      <c r="D447" s="85">
        <f t="shared" si="6"/>
        <v>-86.5</v>
      </c>
    </row>
    <row r="448" ht="14.25" spans="1:4">
      <c r="A448" s="86" t="str">
        <f>'[2]汇总表（预算股统一填）'!A450</f>
        <v>2060703 青少年科技活动</v>
      </c>
      <c r="B448" s="87"/>
      <c r="C448" s="88"/>
      <c r="D448" s="89">
        <f t="shared" si="6"/>
        <v>0</v>
      </c>
    </row>
    <row r="449" ht="14.25" spans="1:4">
      <c r="A449" s="86" t="str">
        <f>'[2]汇总表（预算股统一填）'!A451</f>
        <v>2060704 学术交流活动</v>
      </c>
      <c r="B449" s="87"/>
      <c r="C449" s="88"/>
      <c r="D449" s="89">
        <f t="shared" si="6"/>
        <v>0</v>
      </c>
    </row>
    <row r="450" ht="14.25" spans="1:4">
      <c r="A450" s="86" t="str">
        <f>'[2]汇总表（预算股统一填）'!A452</f>
        <v>2060705 科技馆站</v>
      </c>
      <c r="B450" s="90"/>
      <c r="C450" s="88"/>
      <c r="D450" s="89">
        <f t="shared" si="6"/>
        <v>0</v>
      </c>
    </row>
    <row r="451" spans="1:4">
      <c r="A451" s="82" t="str">
        <f>'[2]汇总表（预算股统一填）'!A453</f>
        <v>2060799 其他科学技术普及支出</v>
      </c>
      <c r="B451" s="96">
        <v>189.28</v>
      </c>
      <c r="C451" s="92">
        <v>0</v>
      </c>
      <c r="D451" s="85">
        <f t="shared" si="6"/>
        <v>189.28</v>
      </c>
    </row>
    <row r="452" ht="14.25" spans="1:4">
      <c r="A452" s="86" t="str">
        <f>'[2]汇总表（预算股统一填）'!A454</f>
        <v>20608 科技交流与合作</v>
      </c>
      <c r="B452" s="89">
        <f>SUM(B453:B455)</f>
        <v>0</v>
      </c>
      <c r="C452" s="94">
        <f>SUM(C453:C455)</f>
        <v>0</v>
      </c>
      <c r="D452" s="89">
        <f t="shared" ref="D452:D515" si="7">B452+C452</f>
        <v>0</v>
      </c>
    </row>
    <row r="453" ht="14.25" spans="1:4">
      <c r="A453" s="86" t="str">
        <f>'[2]汇总表（预算股统一填）'!A455</f>
        <v>2060801 国际交流与合作</v>
      </c>
      <c r="B453" s="87"/>
      <c r="C453" s="88"/>
      <c r="D453" s="89">
        <f t="shared" si="7"/>
        <v>0</v>
      </c>
    </row>
    <row r="454" ht="14.25" spans="1:4">
      <c r="A454" s="86" t="str">
        <f>'[2]汇总表（预算股统一填）'!A456</f>
        <v>2060802 重大科技合作项目</v>
      </c>
      <c r="B454" s="87"/>
      <c r="C454" s="88"/>
      <c r="D454" s="89">
        <f t="shared" si="7"/>
        <v>0</v>
      </c>
    </row>
    <row r="455" ht="14.25" spans="1:4">
      <c r="A455" s="86" t="str">
        <f>'[2]汇总表（预算股统一填）'!A457</f>
        <v>2060899 其他科技交流与合作支出</v>
      </c>
      <c r="B455" s="87"/>
      <c r="C455" s="88"/>
      <c r="D455" s="89">
        <f t="shared" si="7"/>
        <v>0</v>
      </c>
    </row>
    <row r="456" ht="14.25" spans="1:4">
      <c r="A456" s="86" t="str">
        <f>'[2]汇总表（预算股统一填）'!A458</f>
        <v>20609 科技重大项目</v>
      </c>
      <c r="B456" s="89">
        <f>SUM(B457:B458)</f>
        <v>0</v>
      </c>
      <c r="C456" s="94">
        <f>SUM(C457:C458)</f>
        <v>0</v>
      </c>
      <c r="D456" s="89">
        <f t="shared" si="7"/>
        <v>0</v>
      </c>
    </row>
    <row r="457" ht="14.25" spans="1:4">
      <c r="A457" s="86" t="str">
        <f>'[2]汇总表（预算股统一填）'!A459</f>
        <v>2060901 科技重大专项</v>
      </c>
      <c r="B457" s="87"/>
      <c r="C457" s="88"/>
      <c r="D457" s="89">
        <f t="shared" si="7"/>
        <v>0</v>
      </c>
    </row>
    <row r="458" ht="14.25" spans="1:4">
      <c r="A458" s="86" t="str">
        <f>'[2]汇总表（预算股统一填）'!A460</f>
        <v>2060902 重点研发计划</v>
      </c>
      <c r="B458" s="87"/>
      <c r="C458" s="88"/>
      <c r="D458" s="89">
        <f t="shared" si="7"/>
        <v>0</v>
      </c>
    </row>
    <row r="459" spans="1:4">
      <c r="A459" s="82" t="str">
        <f>'[2]汇总表（预算股统一填）'!A461</f>
        <v>20699 其他科学技术支出</v>
      </c>
      <c r="B459" s="83">
        <f>SUM(B460:B463)</f>
        <v>13</v>
      </c>
      <c r="C459" s="84">
        <f>SUM(C460:C463)</f>
        <v>0</v>
      </c>
      <c r="D459" s="85">
        <f t="shared" si="7"/>
        <v>13</v>
      </c>
    </row>
    <row r="460" ht="14.25" spans="1:4">
      <c r="A460" s="86" t="str">
        <f>'[2]汇总表（预算股统一填）'!A462</f>
        <v>2069901 科技奖励</v>
      </c>
      <c r="B460" s="87"/>
      <c r="C460" s="88"/>
      <c r="D460" s="89">
        <f t="shared" si="7"/>
        <v>0</v>
      </c>
    </row>
    <row r="461" ht="14.25" spans="1:4">
      <c r="A461" s="86" t="str">
        <f>'[2]汇总表（预算股统一填）'!A463</f>
        <v>2069902 核应急</v>
      </c>
      <c r="B461" s="87"/>
      <c r="C461" s="88"/>
      <c r="D461" s="89">
        <f t="shared" si="7"/>
        <v>0</v>
      </c>
    </row>
    <row r="462" ht="14.25" spans="1:4">
      <c r="A462" s="86" t="str">
        <f>'[2]汇总表（预算股统一填）'!A464</f>
        <v>2069903 转制科研机构</v>
      </c>
      <c r="B462" s="87"/>
      <c r="C462" s="88"/>
      <c r="D462" s="89">
        <f t="shared" si="7"/>
        <v>0</v>
      </c>
    </row>
    <row r="463" spans="1:4">
      <c r="A463" s="82" t="str">
        <f>'[2]汇总表（预算股统一填）'!A465</f>
        <v>2069999 其他科学技术支出</v>
      </c>
      <c r="B463" s="93">
        <v>13</v>
      </c>
      <c r="C463" s="92"/>
      <c r="D463" s="85">
        <f t="shared" si="7"/>
        <v>13</v>
      </c>
    </row>
    <row r="464" spans="1:4">
      <c r="A464" s="82" t="str">
        <f>'[2]汇总表（预算股统一填）'!A466</f>
        <v>207 文化旅游体育与传媒支出</v>
      </c>
      <c r="B464" s="83">
        <f>SUM(B465,B481,B489,B500,B509,B516)</f>
        <v>22</v>
      </c>
      <c r="C464" s="84">
        <f>SUM(C465,C481,C489,C500,C509,C516)</f>
        <v>-3235.27</v>
      </c>
      <c r="D464" s="85">
        <f t="shared" si="7"/>
        <v>-3213.27</v>
      </c>
    </row>
    <row r="465" spans="1:4">
      <c r="A465" s="82" t="str">
        <f>'[2]汇总表（预算股统一填）'!A467</f>
        <v>20701 文化和旅游</v>
      </c>
      <c r="B465" s="83">
        <f>SUM(B466:B480)</f>
        <v>0</v>
      </c>
      <c r="C465" s="84">
        <f>SUM(C466:C480)</f>
        <v>-16.8</v>
      </c>
      <c r="D465" s="85">
        <f t="shared" si="7"/>
        <v>-16.8</v>
      </c>
    </row>
    <row r="466" ht="14.25" spans="1:4">
      <c r="A466" s="86" t="str">
        <f>'[2]汇总表（预算股统一填）'!A468</f>
        <v>2070101 行政运行</v>
      </c>
      <c r="B466" s="87"/>
      <c r="C466" s="88"/>
      <c r="D466" s="89">
        <f t="shared" si="7"/>
        <v>0</v>
      </c>
    </row>
    <row r="467" ht="14.25" spans="1:4">
      <c r="A467" s="86" t="str">
        <f>'[2]汇总表（预算股统一填）'!A469</f>
        <v>2070102 一般行政管理事务</v>
      </c>
      <c r="B467" s="87"/>
      <c r="C467" s="88"/>
      <c r="D467" s="89">
        <f t="shared" si="7"/>
        <v>0</v>
      </c>
    </row>
    <row r="468" ht="14.25" spans="1:4">
      <c r="A468" s="86" t="str">
        <f>'[2]汇总表（预算股统一填）'!A470</f>
        <v>2070103 机关服务</v>
      </c>
      <c r="B468" s="87"/>
      <c r="C468" s="88"/>
      <c r="D468" s="89">
        <f t="shared" si="7"/>
        <v>0</v>
      </c>
    </row>
    <row r="469" ht="14.25" spans="1:4">
      <c r="A469" s="86" t="str">
        <f>'[2]汇总表（预算股统一填）'!A471</f>
        <v>2070104 图书馆</v>
      </c>
      <c r="B469" s="87"/>
      <c r="C469" s="88"/>
      <c r="D469" s="89">
        <f t="shared" si="7"/>
        <v>0</v>
      </c>
    </row>
    <row r="470" ht="14.25" spans="1:4">
      <c r="A470" s="86" t="str">
        <f>'[2]汇总表（预算股统一填）'!A472</f>
        <v>2070105 文化展示及纪念机构</v>
      </c>
      <c r="B470" s="87"/>
      <c r="C470" s="88"/>
      <c r="D470" s="89">
        <f t="shared" si="7"/>
        <v>0</v>
      </c>
    </row>
    <row r="471" ht="14.25" spans="1:4">
      <c r="A471" s="86" t="str">
        <f>'[2]汇总表（预算股统一填）'!A473</f>
        <v>2070106 艺术表演场所</v>
      </c>
      <c r="B471" s="87"/>
      <c r="C471" s="88"/>
      <c r="D471" s="89">
        <f t="shared" si="7"/>
        <v>0</v>
      </c>
    </row>
    <row r="472" ht="14.25" spans="1:4">
      <c r="A472" s="86" t="str">
        <f>'[2]汇总表（预算股统一填）'!A474</f>
        <v>2070107 艺术表演团体</v>
      </c>
      <c r="B472" s="87"/>
      <c r="C472" s="88"/>
      <c r="D472" s="89">
        <f t="shared" si="7"/>
        <v>0</v>
      </c>
    </row>
    <row r="473" ht="14.25" spans="1:4">
      <c r="A473" s="86" t="str">
        <f>'[2]汇总表（预算股统一填）'!A475</f>
        <v>2070108 文化活动</v>
      </c>
      <c r="B473" s="87"/>
      <c r="C473" s="88"/>
      <c r="D473" s="89">
        <f t="shared" si="7"/>
        <v>0</v>
      </c>
    </row>
    <row r="474" ht="14.25" spans="1:4">
      <c r="A474" s="86" t="str">
        <f>'[2]汇总表（预算股统一填）'!A476</f>
        <v>2070109 群众文化</v>
      </c>
      <c r="B474" s="87"/>
      <c r="C474" s="88"/>
      <c r="D474" s="89">
        <f t="shared" si="7"/>
        <v>0</v>
      </c>
    </row>
    <row r="475" ht="14.25" spans="1:4">
      <c r="A475" s="86" t="str">
        <f>'[2]汇总表（预算股统一填）'!A477</f>
        <v>2070110 文化和旅游交流与合作</v>
      </c>
      <c r="B475" s="87"/>
      <c r="C475" s="88"/>
      <c r="D475" s="89">
        <f t="shared" si="7"/>
        <v>0</v>
      </c>
    </row>
    <row r="476" ht="17.25" spans="1:4">
      <c r="A476" s="82" t="str">
        <f>'[2]汇总表（预算股统一填）'!A478</f>
        <v>2070111 文化创作与保护</v>
      </c>
      <c r="B476" s="93"/>
      <c r="C476" s="91">
        <v>-6.8</v>
      </c>
      <c r="D476" s="85">
        <f t="shared" si="7"/>
        <v>-6.8</v>
      </c>
    </row>
    <row r="477" ht="14.25" spans="1:4">
      <c r="A477" s="86" t="str">
        <f>'[2]汇总表（预算股统一填）'!A479</f>
        <v>2070112 文化和旅游市场管理</v>
      </c>
      <c r="B477" s="87"/>
      <c r="C477" s="88"/>
      <c r="D477" s="89">
        <f t="shared" si="7"/>
        <v>0</v>
      </c>
    </row>
    <row r="478" spans="1:4">
      <c r="A478" s="82" t="str">
        <f>'[2]汇总表（预算股统一填）'!A480</f>
        <v>2070113 旅游宣传</v>
      </c>
      <c r="B478" s="93"/>
      <c r="C478" s="92">
        <v>-10</v>
      </c>
      <c r="D478" s="85">
        <f t="shared" si="7"/>
        <v>-10</v>
      </c>
    </row>
    <row r="479" ht="14.25" spans="1:4">
      <c r="A479" s="86" t="str">
        <f>'[2]汇总表（预算股统一填）'!A481</f>
        <v>2070114 旅游行业业务管理</v>
      </c>
      <c r="B479" s="90"/>
      <c r="C479" s="88"/>
      <c r="D479" s="89">
        <f t="shared" si="7"/>
        <v>0</v>
      </c>
    </row>
    <row r="480" ht="14.25" spans="1:4">
      <c r="A480" s="86" t="str">
        <f>'[2]汇总表（预算股统一填）'!A482</f>
        <v>2070199 其他文化和旅游支出</v>
      </c>
      <c r="B480" s="103"/>
      <c r="C480" s="88">
        <v>0</v>
      </c>
      <c r="D480" s="89">
        <f t="shared" si="7"/>
        <v>0</v>
      </c>
    </row>
    <row r="481" ht="14.25" spans="1:4">
      <c r="A481" s="86" t="str">
        <f>'[2]汇总表（预算股统一填）'!A483</f>
        <v>20702 文物</v>
      </c>
      <c r="B481" s="89">
        <f>SUM(B482:B488)</f>
        <v>0</v>
      </c>
      <c r="C481" s="94">
        <f>SUM(C482:C488)</f>
        <v>0</v>
      </c>
      <c r="D481" s="89">
        <f t="shared" si="7"/>
        <v>0</v>
      </c>
    </row>
    <row r="482" ht="14.25" spans="1:4">
      <c r="A482" s="86" t="str">
        <f>'[2]汇总表（预算股统一填）'!A484</f>
        <v>2070201 行政运行</v>
      </c>
      <c r="B482" s="87"/>
      <c r="C482" s="88"/>
      <c r="D482" s="89">
        <f t="shared" si="7"/>
        <v>0</v>
      </c>
    </row>
    <row r="483" ht="14.25" spans="1:4">
      <c r="A483" s="86" t="str">
        <f>'[2]汇总表（预算股统一填）'!A485</f>
        <v>2070202 一般行政管理事务</v>
      </c>
      <c r="B483" s="87"/>
      <c r="C483" s="88"/>
      <c r="D483" s="89">
        <f t="shared" si="7"/>
        <v>0</v>
      </c>
    </row>
    <row r="484" ht="14.25" spans="1:4">
      <c r="A484" s="86" t="str">
        <f>'[2]汇总表（预算股统一填）'!A486</f>
        <v>2070203 机关服务</v>
      </c>
      <c r="B484" s="87"/>
      <c r="C484" s="88"/>
      <c r="D484" s="89">
        <f t="shared" si="7"/>
        <v>0</v>
      </c>
    </row>
    <row r="485" ht="14.25" spans="1:4">
      <c r="A485" s="86" t="str">
        <f>'[2]汇总表（预算股统一填）'!A487</f>
        <v>2070204 文物保护</v>
      </c>
      <c r="B485" s="87"/>
      <c r="C485" s="88"/>
      <c r="D485" s="89">
        <f t="shared" si="7"/>
        <v>0</v>
      </c>
    </row>
    <row r="486" ht="14.25" spans="1:4">
      <c r="A486" s="86" t="str">
        <f>'[2]汇总表（预算股统一填）'!A488</f>
        <v>2070205 博物馆</v>
      </c>
      <c r="B486" s="87"/>
      <c r="C486" s="88"/>
      <c r="D486" s="89">
        <f t="shared" si="7"/>
        <v>0</v>
      </c>
    </row>
    <row r="487" ht="14.25" spans="1:4">
      <c r="A487" s="86" t="str">
        <f>'[2]汇总表（预算股统一填）'!A489</f>
        <v>2070206 历史名城与古迹</v>
      </c>
      <c r="B487" s="87"/>
      <c r="C487" s="88"/>
      <c r="D487" s="89">
        <f t="shared" si="7"/>
        <v>0</v>
      </c>
    </row>
    <row r="488" ht="14.25" spans="1:4">
      <c r="A488" s="86" t="str">
        <f>'[2]汇总表（预算股统一填）'!A490</f>
        <v>2070299 其他文物支出</v>
      </c>
      <c r="B488" s="87"/>
      <c r="C488" s="88"/>
      <c r="D488" s="89">
        <f t="shared" si="7"/>
        <v>0</v>
      </c>
    </row>
    <row r="489" ht="14.25" spans="1:4">
      <c r="A489" s="86" t="str">
        <f>'[2]汇总表（预算股统一填）'!A491</f>
        <v>20703 体育</v>
      </c>
      <c r="B489" s="89">
        <f>SUM(B490:B499)</f>
        <v>0</v>
      </c>
      <c r="C489" s="94">
        <f>SUM(C490:C499)</f>
        <v>0</v>
      </c>
      <c r="D489" s="89">
        <f t="shared" si="7"/>
        <v>0</v>
      </c>
    </row>
    <row r="490" ht="14.25" spans="1:4">
      <c r="A490" s="86" t="str">
        <f>'[2]汇总表（预算股统一填）'!A492</f>
        <v>2070301 行政运行</v>
      </c>
      <c r="B490" s="87"/>
      <c r="C490" s="88"/>
      <c r="D490" s="89">
        <f t="shared" si="7"/>
        <v>0</v>
      </c>
    </row>
    <row r="491" ht="14.25" spans="1:4">
      <c r="A491" s="86" t="str">
        <f>'[2]汇总表（预算股统一填）'!A493</f>
        <v>2070302 一般行政管理事务</v>
      </c>
      <c r="B491" s="87"/>
      <c r="C491" s="88"/>
      <c r="D491" s="89">
        <f t="shared" si="7"/>
        <v>0</v>
      </c>
    </row>
    <row r="492" ht="14.25" spans="1:4">
      <c r="A492" s="86" t="str">
        <f>'[2]汇总表（预算股统一填）'!A494</f>
        <v>2070303 机关服务</v>
      </c>
      <c r="B492" s="87"/>
      <c r="C492" s="88"/>
      <c r="D492" s="89">
        <f t="shared" si="7"/>
        <v>0</v>
      </c>
    </row>
    <row r="493" ht="14.25" spans="1:4">
      <c r="A493" s="86" t="str">
        <f>'[2]汇总表（预算股统一填）'!A495</f>
        <v>2070304 运动项目管理</v>
      </c>
      <c r="B493" s="87"/>
      <c r="C493" s="88"/>
      <c r="D493" s="89">
        <f t="shared" si="7"/>
        <v>0</v>
      </c>
    </row>
    <row r="494" ht="14.25" spans="1:4">
      <c r="A494" s="86" t="str">
        <f>'[2]汇总表（预算股统一填）'!A496</f>
        <v>2070305 体育竞赛</v>
      </c>
      <c r="B494" s="87"/>
      <c r="C494" s="88"/>
      <c r="D494" s="89">
        <f t="shared" si="7"/>
        <v>0</v>
      </c>
    </row>
    <row r="495" ht="14.25" spans="1:4">
      <c r="A495" s="86" t="str">
        <f>'[2]汇总表（预算股统一填）'!A497</f>
        <v>2070306 体育训练</v>
      </c>
      <c r="B495" s="87"/>
      <c r="C495" s="88"/>
      <c r="D495" s="89">
        <f t="shared" si="7"/>
        <v>0</v>
      </c>
    </row>
    <row r="496" ht="14.25" spans="1:4">
      <c r="A496" s="86" t="str">
        <f>'[2]汇总表（预算股统一填）'!A498</f>
        <v>2070307 体育场馆</v>
      </c>
      <c r="B496" s="87"/>
      <c r="C496" s="88"/>
      <c r="D496" s="89">
        <f t="shared" si="7"/>
        <v>0</v>
      </c>
    </row>
    <row r="497" ht="14.25" spans="1:4">
      <c r="A497" s="86" t="str">
        <f>'[2]汇总表（预算股统一填）'!A499</f>
        <v>2070308 群众体育</v>
      </c>
      <c r="B497" s="87"/>
      <c r="C497" s="88"/>
      <c r="D497" s="89">
        <f t="shared" si="7"/>
        <v>0</v>
      </c>
    </row>
    <row r="498" ht="14.25" spans="1:4">
      <c r="A498" s="86" t="str">
        <f>'[2]汇总表（预算股统一填）'!A500</f>
        <v>2070309 体育交流与合作</v>
      </c>
      <c r="B498" s="87"/>
      <c r="C498" s="88"/>
      <c r="D498" s="89">
        <f t="shared" si="7"/>
        <v>0</v>
      </c>
    </row>
    <row r="499" ht="14.25" spans="1:4">
      <c r="A499" s="86" t="str">
        <f>'[2]汇总表（预算股统一填）'!A501</f>
        <v>2070399 其他体育支出</v>
      </c>
      <c r="B499" s="87"/>
      <c r="C499" s="88"/>
      <c r="D499" s="89">
        <f t="shared" si="7"/>
        <v>0</v>
      </c>
    </row>
    <row r="500" ht="14.25" spans="1:4">
      <c r="A500" s="86" t="str">
        <f>'[2]汇总表（预算股统一填）'!A502</f>
        <v>20706 新闻出版电影</v>
      </c>
      <c r="B500" s="89">
        <f>SUM(B501:B508)</f>
        <v>0</v>
      </c>
      <c r="C500" s="94">
        <f>SUM(C501:C508)</f>
        <v>0</v>
      </c>
      <c r="D500" s="89">
        <f t="shared" si="7"/>
        <v>0</v>
      </c>
    </row>
    <row r="501" ht="14.25" spans="1:4">
      <c r="A501" s="86" t="str">
        <f>'[2]汇总表（预算股统一填）'!A503</f>
        <v>2070601 行政运行</v>
      </c>
      <c r="B501" s="87"/>
      <c r="C501" s="88"/>
      <c r="D501" s="89">
        <f t="shared" si="7"/>
        <v>0</v>
      </c>
    </row>
    <row r="502" ht="14.25" spans="1:4">
      <c r="A502" s="86" t="str">
        <f>'[2]汇总表（预算股统一填）'!A504</f>
        <v>2070602 一般行政管理实务</v>
      </c>
      <c r="B502" s="87"/>
      <c r="C502" s="88"/>
      <c r="D502" s="89">
        <f t="shared" si="7"/>
        <v>0</v>
      </c>
    </row>
    <row r="503" ht="14.25" spans="1:4">
      <c r="A503" s="86" t="str">
        <f>'[2]汇总表（预算股统一填）'!A505</f>
        <v>2070603 机关服务</v>
      </c>
      <c r="B503" s="87"/>
      <c r="C503" s="88"/>
      <c r="D503" s="89">
        <f t="shared" si="7"/>
        <v>0</v>
      </c>
    </row>
    <row r="504" ht="14.25" spans="1:4">
      <c r="A504" s="86" t="str">
        <f>'[2]汇总表（预算股统一填）'!A506</f>
        <v>2070604 新闻通讯</v>
      </c>
      <c r="B504" s="87"/>
      <c r="C504" s="88"/>
      <c r="D504" s="89">
        <f t="shared" si="7"/>
        <v>0</v>
      </c>
    </row>
    <row r="505" ht="14.25" spans="1:4">
      <c r="A505" s="86" t="str">
        <f>'[2]汇总表（预算股统一填）'!A507</f>
        <v>2070605 出版发行</v>
      </c>
      <c r="B505" s="87"/>
      <c r="C505" s="88"/>
      <c r="D505" s="89">
        <f t="shared" si="7"/>
        <v>0</v>
      </c>
    </row>
    <row r="506" ht="14.25" spans="1:4">
      <c r="A506" s="86" t="str">
        <f>'[2]汇总表（预算股统一填）'!A508</f>
        <v>2070606 版权管理</v>
      </c>
      <c r="B506" s="87"/>
      <c r="C506" s="88"/>
      <c r="D506" s="89">
        <f t="shared" si="7"/>
        <v>0</v>
      </c>
    </row>
    <row r="507" ht="14.25" spans="1:4">
      <c r="A507" s="86" t="str">
        <f>'[2]汇总表（预算股统一填）'!A509</f>
        <v>2070607 电影</v>
      </c>
      <c r="B507" s="87"/>
      <c r="C507" s="88"/>
      <c r="D507" s="89">
        <f t="shared" si="7"/>
        <v>0</v>
      </c>
    </row>
    <row r="508" ht="14.25" spans="1:4">
      <c r="A508" s="86" t="str">
        <f>'[2]汇总表（预算股统一填）'!A510</f>
        <v>2070699 其他新闻出版电影支出</v>
      </c>
      <c r="B508" s="87"/>
      <c r="C508" s="88"/>
      <c r="D508" s="89">
        <f t="shared" si="7"/>
        <v>0</v>
      </c>
    </row>
    <row r="509" ht="14.25" spans="1:4">
      <c r="A509" s="86" t="str">
        <f>'[2]汇总表（预算股统一填）'!A511</f>
        <v>20708 广播电视</v>
      </c>
      <c r="B509" s="89">
        <f>SUM(B510:B515)</f>
        <v>0</v>
      </c>
      <c r="C509" s="94">
        <f>SUM(C510:C515)</f>
        <v>0</v>
      </c>
      <c r="D509" s="89">
        <f t="shared" si="7"/>
        <v>0</v>
      </c>
    </row>
    <row r="510" ht="14.25" spans="1:4">
      <c r="A510" s="86" t="str">
        <f>'[2]汇总表（预算股统一填）'!A512</f>
        <v>2070801 行政运行</v>
      </c>
      <c r="B510" s="87"/>
      <c r="C510" s="88"/>
      <c r="D510" s="89">
        <f t="shared" si="7"/>
        <v>0</v>
      </c>
    </row>
    <row r="511" ht="14.25" spans="1:4">
      <c r="A511" s="86" t="str">
        <f>'[2]汇总表（预算股统一填）'!A513</f>
        <v>2070802 一般行政管理事务</v>
      </c>
      <c r="B511" s="87"/>
      <c r="C511" s="88"/>
      <c r="D511" s="89">
        <f t="shared" si="7"/>
        <v>0</v>
      </c>
    </row>
    <row r="512" ht="14.25" spans="1:4">
      <c r="A512" s="86" t="str">
        <f>'[2]汇总表（预算股统一填）'!A514</f>
        <v>2070803 机关服务</v>
      </c>
      <c r="B512" s="87"/>
      <c r="C512" s="88"/>
      <c r="D512" s="89">
        <f t="shared" si="7"/>
        <v>0</v>
      </c>
    </row>
    <row r="513" ht="14.25" spans="1:4">
      <c r="A513" s="86" t="str">
        <f>'[2]汇总表（预算股统一填）'!A515</f>
        <v>2070804 广播</v>
      </c>
      <c r="B513" s="87"/>
      <c r="C513" s="88"/>
      <c r="D513" s="89">
        <f t="shared" si="7"/>
        <v>0</v>
      </c>
    </row>
    <row r="514" ht="14.25" spans="1:4">
      <c r="A514" s="86" t="str">
        <f>'[2]汇总表（预算股统一填）'!A516</f>
        <v>2070805 电视</v>
      </c>
      <c r="B514" s="87"/>
      <c r="C514" s="88"/>
      <c r="D514" s="89">
        <f t="shared" si="7"/>
        <v>0</v>
      </c>
    </row>
    <row r="515" ht="14.25" spans="1:4">
      <c r="A515" s="86" t="str">
        <f>'[2]汇总表（预算股统一填）'!A517</f>
        <v>2070899 其他广播电视支出</v>
      </c>
      <c r="B515" s="90"/>
      <c r="C515" s="88"/>
      <c r="D515" s="89">
        <f t="shared" si="7"/>
        <v>0</v>
      </c>
    </row>
    <row r="516" spans="1:4">
      <c r="A516" s="82" t="str">
        <f>'[2]汇总表（预算股统一填）'!A518</f>
        <v>20799 其他文化体育与传媒支出</v>
      </c>
      <c r="B516" s="104">
        <f>SUM(B517:B519)</f>
        <v>22</v>
      </c>
      <c r="C516" s="84">
        <f>SUM(C517:C519)</f>
        <v>-3218.47</v>
      </c>
      <c r="D516" s="85">
        <f t="shared" ref="D516:D579" si="8">B516+C516</f>
        <v>-3196.47</v>
      </c>
    </row>
    <row r="517" spans="1:4">
      <c r="A517" s="82" t="str">
        <f>'[2]汇总表（预算股统一填）'!A519</f>
        <v>2079902 宣传文化发展专项支出</v>
      </c>
      <c r="B517" s="96">
        <v>18</v>
      </c>
      <c r="C517" s="92"/>
      <c r="D517" s="85">
        <f t="shared" si="8"/>
        <v>18</v>
      </c>
    </row>
    <row r="518" ht="17.25" spans="1:4">
      <c r="A518" s="82" t="str">
        <f>'[2]汇总表（预算股统一填）'!A520</f>
        <v>2079903 文化产业发展专项支出</v>
      </c>
      <c r="B518" s="96"/>
      <c r="C518" s="91">
        <v>-70</v>
      </c>
      <c r="D518" s="85">
        <f t="shared" si="8"/>
        <v>-70</v>
      </c>
    </row>
    <row r="519" ht="17.25" spans="1:4">
      <c r="A519" s="82" t="str">
        <f>'[2]汇总表（预算股统一填）'!A521</f>
        <v>2079999 其他文化体育与传媒支出</v>
      </c>
      <c r="B519" s="96">
        <v>4</v>
      </c>
      <c r="C519" s="91">
        <f>-88.47+-3060</f>
        <v>-3148.47</v>
      </c>
      <c r="D519" s="85">
        <f t="shared" si="8"/>
        <v>-3144.47</v>
      </c>
    </row>
    <row r="520" spans="1:4">
      <c r="A520" s="82" t="str">
        <f>'[2]汇总表（预算股统一填）'!A522</f>
        <v>208 社会保障和就业支出</v>
      </c>
      <c r="B520" s="83">
        <f>SUM(B521,B535,B543,B545,B554,B558,B568,B576,B583,B590,B599,B604,B607,B610,B613,B616,B619,B623,B628,B636)</f>
        <v>11657.95</v>
      </c>
      <c r="C520" s="84">
        <f>SUM(C521,C535,C543,C545,C554,C558,C568,C576,C583,C590,C599,C604,C607,C610,C613,C616,C619,C623,C628,C636)</f>
        <v>-17117.99</v>
      </c>
      <c r="D520" s="85">
        <f t="shared" si="8"/>
        <v>-5460.04</v>
      </c>
    </row>
    <row r="521" spans="1:4">
      <c r="A521" s="82" t="str">
        <f>'[2]汇总表（预算股统一填）'!A523</f>
        <v>20801 人力资源和社会保障管理事务</v>
      </c>
      <c r="B521" s="83">
        <f>SUM(B522:B534)</f>
        <v>0</v>
      </c>
      <c r="C521" s="84">
        <f>SUM(C522:C534)</f>
        <v>-25</v>
      </c>
      <c r="D521" s="85">
        <f t="shared" si="8"/>
        <v>-25</v>
      </c>
    </row>
    <row r="522" ht="14.25" spans="1:4">
      <c r="A522" s="86" t="str">
        <f>'[2]汇总表（预算股统一填）'!A524</f>
        <v>2080101 行政运行</v>
      </c>
      <c r="B522" s="87"/>
      <c r="C522" s="88"/>
      <c r="D522" s="89">
        <f t="shared" si="8"/>
        <v>0</v>
      </c>
    </row>
    <row r="523" ht="14.25" spans="1:4">
      <c r="A523" s="86" t="str">
        <f>'[2]汇总表（预算股统一填）'!A525</f>
        <v>2080102 一般行政管理事务</v>
      </c>
      <c r="B523" s="87"/>
      <c r="C523" s="88"/>
      <c r="D523" s="89">
        <f t="shared" si="8"/>
        <v>0</v>
      </c>
    </row>
    <row r="524" ht="14.25" spans="1:4">
      <c r="A524" s="86" t="str">
        <f>'[2]汇总表（预算股统一填）'!A526</f>
        <v>2080103 机关服务</v>
      </c>
      <c r="B524" s="87"/>
      <c r="C524" s="88"/>
      <c r="D524" s="89">
        <f t="shared" si="8"/>
        <v>0</v>
      </c>
    </row>
    <row r="525" ht="14.25" spans="1:4">
      <c r="A525" s="86" t="str">
        <f>'[2]汇总表（预算股统一填）'!A527</f>
        <v>2080104 综合业务管理</v>
      </c>
      <c r="B525" s="87"/>
      <c r="C525" s="88"/>
      <c r="D525" s="89">
        <f t="shared" si="8"/>
        <v>0</v>
      </c>
    </row>
    <row r="526" ht="14.25" spans="1:4">
      <c r="A526" s="86" t="str">
        <f>'[2]汇总表（预算股统一填）'!A528</f>
        <v>2080105 劳动保障监察</v>
      </c>
      <c r="B526" s="87"/>
      <c r="C526" s="88"/>
      <c r="D526" s="89">
        <f t="shared" si="8"/>
        <v>0</v>
      </c>
    </row>
    <row r="527" ht="14.25" spans="1:4">
      <c r="A527" s="86" t="str">
        <f>'[2]汇总表（预算股统一填）'!A529</f>
        <v>2080106 就业管理事务</v>
      </c>
      <c r="B527" s="87"/>
      <c r="C527" s="88"/>
      <c r="D527" s="89">
        <f t="shared" si="8"/>
        <v>0</v>
      </c>
    </row>
    <row r="528" ht="14.25" spans="1:4">
      <c r="A528" s="86" t="str">
        <f>'[2]汇总表（预算股统一填）'!A530</f>
        <v>2080107 社会保险业务管理事务</v>
      </c>
      <c r="B528" s="87"/>
      <c r="C528" s="88"/>
      <c r="D528" s="89">
        <f t="shared" si="8"/>
        <v>0</v>
      </c>
    </row>
    <row r="529" ht="14.25" spans="1:4">
      <c r="A529" s="86" t="str">
        <f>'[2]汇总表（预算股统一填）'!A531</f>
        <v>2080108 信息化建设</v>
      </c>
      <c r="B529" s="87"/>
      <c r="C529" s="88"/>
      <c r="D529" s="89">
        <f t="shared" si="8"/>
        <v>0</v>
      </c>
    </row>
    <row r="530" spans="1:4">
      <c r="A530" s="82" t="str">
        <f>'[2]汇总表（预算股统一填）'!A532</f>
        <v>2080109 社会保险经办机构</v>
      </c>
      <c r="B530" s="93"/>
      <c r="C530" s="92">
        <v>-3</v>
      </c>
      <c r="D530" s="85">
        <f t="shared" si="8"/>
        <v>-3</v>
      </c>
    </row>
    <row r="531" ht="14.25" spans="1:4">
      <c r="A531" s="86" t="str">
        <f>'[2]汇总表（预算股统一填）'!A533</f>
        <v>2080110 劳动关系和维权</v>
      </c>
      <c r="B531" s="87"/>
      <c r="C531" s="88"/>
      <c r="D531" s="89">
        <f t="shared" si="8"/>
        <v>0</v>
      </c>
    </row>
    <row r="532" ht="14.25" spans="1:4">
      <c r="A532" s="86" t="str">
        <f>'[2]汇总表（预算股统一填）'!A534</f>
        <v>2080111 公共就业服务和职业技能鉴定机构</v>
      </c>
      <c r="B532" s="87"/>
      <c r="C532" s="88"/>
      <c r="D532" s="89">
        <f t="shared" si="8"/>
        <v>0</v>
      </c>
    </row>
    <row r="533" ht="14.25" spans="1:4">
      <c r="A533" s="86" t="str">
        <f>'[2]汇总表（预算股统一填）'!A535</f>
        <v>2080112 劳动人事争议调解仲裁</v>
      </c>
      <c r="B533" s="90"/>
      <c r="C533" s="88"/>
      <c r="D533" s="89">
        <f t="shared" si="8"/>
        <v>0</v>
      </c>
    </row>
    <row r="534" spans="1:4">
      <c r="A534" s="82" t="str">
        <f>'[2]汇总表（预算股统一填）'!A536</f>
        <v>2080199 其他人力资源和社会保障管理事务支出</v>
      </c>
      <c r="B534" s="96"/>
      <c r="C534" s="92">
        <v>-22</v>
      </c>
      <c r="D534" s="85">
        <f t="shared" si="8"/>
        <v>-22</v>
      </c>
    </row>
    <row r="535" spans="1:4">
      <c r="A535" s="82" t="str">
        <f>'[2]汇总表（预算股统一填）'!A537</f>
        <v>20802 民政管理事务</v>
      </c>
      <c r="B535" s="83">
        <f>SUM(B536:B542)</f>
        <v>367.41</v>
      </c>
      <c r="C535" s="84">
        <f>SUM(C536:C542)</f>
        <v>-0.12</v>
      </c>
      <c r="D535" s="85">
        <f t="shared" si="8"/>
        <v>367.29</v>
      </c>
    </row>
    <row r="536" ht="14.25" spans="1:4">
      <c r="A536" s="86" t="str">
        <f>'[2]汇总表（预算股统一填）'!A538</f>
        <v>2080201 行政运行</v>
      </c>
      <c r="B536" s="87"/>
      <c r="C536" s="88"/>
      <c r="D536" s="89">
        <f t="shared" si="8"/>
        <v>0</v>
      </c>
    </row>
    <row r="537" ht="14.25" spans="1:4">
      <c r="A537" s="86" t="str">
        <f>'[2]汇总表（预算股统一填）'!A539</f>
        <v>2080202 一般行政管理事务</v>
      </c>
      <c r="B537" s="87"/>
      <c r="C537" s="88"/>
      <c r="D537" s="89">
        <f t="shared" si="8"/>
        <v>0</v>
      </c>
    </row>
    <row r="538" ht="14.25" spans="1:4">
      <c r="A538" s="86" t="str">
        <f>'[2]汇总表（预算股统一填）'!A540</f>
        <v>2080203 机关服务</v>
      </c>
      <c r="B538" s="87"/>
      <c r="C538" s="88"/>
      <c r="D538" s="89">
        <f t="shared" si="8"/>
        <v>0</v>
      </c>
    </row>
    <row r="539" ht="14.25" spans="1:4">
      <c r="A539" s="86" t="str">
        <f>'[2]汇总表（预算股统一填）'!A541</f>
        <v>2080206 民间组织管理</v>
      </c>
      <c r="B539" s="87"/>
      <c r="C539" s="88"/>
      <c r="D539" s="89">
        <f t="shared" si="8"/>
        <v>0</v>
      </c>
    </row>
    <row r="540" ht="14.25" spans="1:4">
      <c r="A540" s="86" t="str">
        <f>'[2]汇总表（预算股统一填）'!A542</f>
        <v>2080207 行政区划和地名管理</v>
      </c>
      <c r="B540" s="90"/>
      <c r="C540" s="88"/>
      <c r="D540" s="89">
        <f t="shared" si="8"/>
        <v>0</v>
      </c>
    </row>
    <row r="541" spans="1:4">
      <c r="A541" s="82" t="str">
        <f>'[2]汇总表（预算股统一填）'!A543</f>
        <v>2080208 基层政权和社区建设</v>
      </c>
      <c r="B541" s="96">
        <v>36.46</v>
      </c>
      <c r="C541" s="92">
        <v>-0.12</v>
      </c>
      <c r="D541" s="85">
        <f t="shared" si="8"/>
        <v>36.34</v>
      </c>
    </row>
    <row r="542" spans="1:4">
      <c r="A542" s="82" t="str">
        <f>'[2]汇总表（预算股统一填）'!A544</f>
        <v>2080299 其他民政管理事务支出</v>
      </c>
      <c r="B542" s="96">
        <v>330.95</v>
      </c>
      <c r="C542" s="92">
        <v>0</v>
      </c>
      <c r="D542" s="85">
        <f t="shared" si="8"/>
        <v>330.95</v>
      </c>
    </row>
    <row r="543" ht="14.25" spans="1:4">
      <c r="A543" s="86" t="str">
        <f>'[2]汇总表（预算股统一填）'!A545</f>
        <v>20804 补充全国社会保障基金</v>
      </c>
      <c r="B543" s="89">
        <f>SUM(B544:B544)</f>
        <v>0</v>
      </c>
      <c r="C543" s="94">
        <f>SUM(C544:C544)</f>
        <v>0</v>
      </c>
      <c r="D543" s="89">
        <f t="shared" si="8"/>
        <v>0</v>
      </c>
    </row>
    <row r="544" ht="14.25" spans="1:4">
      <c r="A544" s="86" t="str">
        <f>'[2]汇总表（预算股统一填）'!A546</f>
        <v>2080402 用一般公共预算补充基金</v>
      </c>
      <c r="B544" s="87"/>
      <c r="C544" s="88"/>
      <c r="D544" s="89">
        <f t="shared" si="8"/>
        <v>0</v>
      </c>
    </row>
    <row r="545" spans="1:4">
      <c r="A545" s="82" t="str">
        <f>'[2]汇总表（预算股统一填）'!A547</f>
        <v>20805 行政事业单位离退休</v>
      </c>
      <c r="B545" s="83">
        <f>SUM(B546:B553)</f>
        <v>684</v>
      </c>
      <c r="C545" s="84">
        <f>SUM(C546:C553)</f>
        <v>-77.51</v>
      </c>
      <c r="D545" s="85">
        <f t="shared" si="8"/>
        <v>606.49</v>
      </c>
    </row>
    <row r="546" ht="14.25" spans="1:4">
      <c r="A546" s="86" t="str">
        <f>'[2]汇总表（预算股统一填）'!A548</f>
        <v>2080501 归口管理的行政单位离退休</v>
      </c>
      <c r="B546" s="87"/>
      <c r="C546" s="88"/>
      <c r="D546" s="89">
        <f t="shared" si="8"/>
        <v>0</v>
      </c>
    </row>
    <row r="547" ht="14.25" spans="1:4">
      <c r="A547" s="86" t="str">
        <f>'[2]汇总表（预算股统一填）'!A549</f>
        <v>2080502 事业单位离退休</v>
      </c>
      <c r="B547" s="87"/>
      <c r="C547" s="88"/>
      <c r="D547" s="89">
        <f t="shared" si="8"/>
        <v>0</v>
      </c>
    </row>
    <row r="548" ht="14.25" spans="1:4">
      <c r="A548" s="86" t="str">
        <f>'[2]汇总表（预算股统一填）'!A550</f>
        <v>2080503 离退休人员管理机构</v>
      </c>
      <c r="B548" s="87"/>
      <c r="C548" s="88"/>
      <c r="D548" s="89">
        <f t="shared" si="8"/>
        <v>0</v>
      </c>
    </row>
    <row r="549" ht="14.25" spans="1:4">
      <c r="A549" s="86" t="str">
        <f>'[2]汇总表（预算股统一填）'!A551</f>
        <v>2080504 未归口管理的行政单位离退休</v>
      </c>
      <c r="B549" s="87"/>
      <c r="C549" s="88"/>
      <c r="D549" s="89">
        <f t="shared" si="8"/>
        <v>0</v>
      </c>
    </row>
    <row r="550" ht="14.25" spans="1:4">
      <c r="A550" s="86" t="str">
        <f>'[2]汇总表（预算股统一填）'!A552</f>
        <v>2080505 机关事业单位基本养老保险缴费支出</v>
      </c>
      <c r="B550" s="87"/>
      <c r="C550" s="88"/>
      <c r="D550" s="89">
        <f t="shared" si="8"/>
        <v>0</v>
      </c>
    </row>
    <row r="551" spans="1:4">
      <c r="A551" s="82" t="str">
        <f>'[2]汇总表（预算股统一填）'!A553</f>
        <v>2080506 机关事业单位职业年金缴费支出</v>
      </c>
      <c r="B551" s="97"/>
      <c r="C551" s="92">
        <v>-77.51</v>
      </c>
      <c r="D551" s="85">
        <f t="shared" si="8"/>
        <v>-77.51</v>
      </c>
    </row>
    <row r="552" spans="1:4">
      <c r="A552" s="82" t="str">
        <f>'[2]汇总表（预算股统一填）'!A554</f>
        <v>2080507 对机关事业单位基本养老保险基金的补助</v>
      </c>
      <c r="B552" s="96">
        <v>684</v>
      </c>
      <c r="C552" s="92">
        <v>0</v>
      </c>
      <c r="D552" s="85">
        <f t="shared" si="8"/>
        <v>684</v>
      </c>
    </row>
    <row r="553" ht="14.25" spans="1:4">
      <c r="A553" s="86" t="str">
        <f>'[2]汇总表（预算股统一填）'!A555</f>
        <v>2080599 其他行政事业单位离退休支出</v>
      </c>
      <c r="B553" s="87"/>
      <c r="C553" s="88"/>
      <c r="D553" s="89">
        <f t="shared" si="8"/>
        <v>0</v>
      </c>
    </row>
    <row r="554" ht="14.25" spans="1:4">
      <c r="A554" s="86" t="str">
        <f>'[2]汇总表（预算股统一填）'!A556</f>
        <v>20806 企业改革补助</v>
      </c>
      <c r="B554" s="89">
        <f>SUM(B555:B557)</f>
        <v>0</v>
      </c>
      <c r="C554" s="94">
        <f>SUM(C555:C557)</f>
        <v>0</v>
      </c>
      <c r="D554" s="89">
        <f t="shared" si="8"/>
        <v>0</v>
      </c>
    </row>
    <row r="555" ht="14.25" spans="1:4">
      <c r="A555" s="86" t="str">
        <f>'[2]汇总表（预算股统一填）'!A557</f>
        <v>2080601 企业关闭破产补助</v>
      </c>
      <c r="B555" s="87"/>
      <c r="C555" s="88"/>
      <c r="D555" s="89">
        <f t="shared" si="8"/>
        <v>0</v>
      </c>
    </row>
    <row r="556" ht="14.25" spans="1:4">
      <c r="A556" s="86" t="str">
        <f>'[2]汇总表（预算股统一填）'!A558</f>
        <v>2080602 厂办大集体改革补助</v>
      </c>
      <c r="B556" s="87"/>
      <c r="C556" s="88"/>
      <c r="D556" s="89">
        <f t="shared" si="8"/>
        <v>0</v>
      </c>
    </row>
    <row r="557" ht="14.25" spans="1:4">
      <c r="A557" s="86" t="str">
        <f>'[2]汇总表（预算股统一填）'!A559</f>
        <v>2080699 其他企业改革发展补助</v>
      </c>
      <c r="B557" s="87"/>
      <c r="C557" s="88"/>
      <c r="D557" s="89">
        <f t="shared" si="8"/>
        <v>0</v>
      </c>
    </row>
    <row r="558" spans="1:4">
      <c r="A558" s="82" t="str">
        <f>'[2]汇总表（预算股统一填）'!A560</f>
        <v>20807 就业补助</v>
      </c>
      <c r="B558" s="83">
        <f>SUM(B559:B567)</f>
        <v>870.68</v>
      </c>
      <c r="C558" s="84">
        <f>SUM(C559:C567)</f>
        <v>-2504.48</v>
      </c>
      <c r="D558" s="85">
        <f t="shared" si="8"/>
        <v>-1633.8</v>
      </c>
    </row>
    <row r="559" ht="14.25" spans="1:4">
      <c r="A559" s="86" t="str">
        <f>'[2]汇总表（预算股统一填）'!A561</f>
        <v>2080701 就业创业服务补贴</v>
      </c>
      <c r="B559" s="87"/>
      <c r="C559" s="88"/>
      <c r="D559" s="89">
        <f t="shared" si="8"/>
        <v>0</v>
      </c>
    </row>
    <row r="560" ht="14.25" spans="1:4">
      <c r="A560" s="86" t="str">
        <f>'[2]汇总表（预算股统一填）'!A562</f>
        <v>2080702 职业培训补贴</v>
      </c>
      <c r="B560" s="87"/>
      <c r="C560" s="88"/>
      <c r="D560" s="89">
        <f t="shared" si="8"/>
        <v>0</v>
      </c>
    </row>
    <row r="561" ht="14.25" spans="1:4">
      <c r="A561" s="86" t="str">
        <f>'[2]汇总表（预算股统一填）'!A563</f>
        <v>2080704 社会保险补贴</v>
      </c>
      <c r="B561" s="90"/>
      <c r="C561" s="88"/>
      <c r="D561" s="89">
        <f t="shared" si="8"/>
        <v>0</v>
      </c>
    </row>
    <row r="562" ht="14.25" spans="1:4">
      <c r="A562" s="86" t="str">
        <f>'[2]汇总表（预算股统一填）'!A564</f>
        <v>2080705 公益性岗位补贴</v>
      </c>
      <c r="B562" s="103"/>
      <c r="C562" s="88">
        <v>0</v>
      </c>
      <c r="D562" s="89">
        <f t="shared" si="8"/>
        <v>0</v>
      </c>
    </row>
    <row r="563" ht="14.25" spans="1:4">
      <c r="A563" s="86" t="str">
        <f>'[2]汇总表（预算股统一填）'!A565</f>
        <v>2080709 职业技能鉴定补贴</v>
      </c>
      <c r="B563" s="90"/>
      <c r="C563" s="88"/>
      <c r="D563" s="89">
        <f t="shared" si="8"/>
        <v>0</v>
      </c>
    </row>
    <row r="564" ht="17.25" spans="1:4">
      <c r="A564" s="82" t="str">
        <f>'[2]汇总表（预算股统一填）'!A566</f>
        <v>2080711 就业见习补贴</v>
      </c>
      <c r="B564" s="96">
        <v>8</v>
      </c>
      <c r="C564" s="91">
        <v>-4.48</v>
      </c>
      <c r="D564" s="85">
        <f t="shared" si="8"/>
        <v>3.52</v>
      </c>
    </row>
    <row r="565" ht="14.25" spans="1:4">
      <c r="A565" s="86" t="str">
        <f>'[2]汇总表（预算股统一填）'!A567</f>
        <v>2080712 高技能人才培养补助</v>
      </c>
      <c r="B565" s="87"/>
      <c r="C565" s="88"/>
      <c r="D565" s="89">
        <f t="shared" si="8"/>
        <v>0</v>
      </c>
    </row>
    <row r="566" ht="14.25" spans="1:4">
      <c r="A566" s="86" t="str">
        <f>'[2]汇总表（预算股统一填）'!A568</f>
        <v>2080713 求职创业补贴</v>
      </c>
      <c r="B566" s="90"/>
      <c r="C566" s="88"/>
      <c r="D566" s="89">
        <f t="shared" si="8"/>
        <v>0</v>
      </c>
    </row>
    <row r="567" spans="1:4">
      <c r="A567" s="82" t="str">
        <f>'[2]汇总表（预算股统一填）'!A569</f>
        <v>2080799 其他就业补助支出</v>
      </c>
      <c r="B567" s="96">
        <v>862.68</v>
      </c>
      <c r="C567" s="92">
        <v>-2500</v>
      </c>
      <c r="D567" s="85">
        <f t="shared" si="8"/>
        <v>-1637.32</v>
      </c>
    </row>
    <row r="568" spans="1:4">
      <c r="A568" s="82" t="str">
        <f>'[2]汇总表（预算股统一填）'!A570</f>
        <v>20808 抚恤</v>
      </c>
      <c r="B568" s="101">
        <f>SUM(B569:B575)</f>
        <v>418.33</v>
      </c>
      <c r="C568" s="84">
        <f>SUM(C569:C575)</f>
        <v>-1734.02</v>
      </c>
      <c r="D568" s="85">
        <f t="shared" si="8"/>
        <v>-1315.69</v>
      </c>
    </row>
    <row r="569" ht="17.25" spans="1:4">
      <c r="A569" s="82" t="str">
        <f>'[2]汇总表（预算股统一填）'!A571</f>
        <v>2080801 死亡抚恤</v>
      </c>
      <c r="B569" s="96">
        <v>80.25</v>
      </c>
      <c r="C569" s="91">
        <v>-150.49</v>
      </c>
      <c r="D569" s="85">
        <f t="shared" si="8"/>
        <v>-70.24</v>
      </c>
    </row>
    <row r="570" spans="1:4">
      <c r="A570" s="82" t="str">
        <f>'[2]汇总表（预算股统一填）'!A572</f>
        <v>2080802 伤残抚恤</v>
      </c>
      <c r="B570" s="96">
        <v>185.53</v>
      </c>
      <c r="C570" s="92">
        <v>-0.78</v>
      </c>
      <c r="D570" s="85">
        <f t="shared" si="8"/>
        <v>184.75</v>
      </c>
    </row>
    <row r="571" ht="17.25" spans="1:4">
      <c r="A571" s="82" t="str">
        <f>'[2]汇总表（预算股统一填）'!A573</f>
        <v>2080803 在乡复员、退伍军人生活补助</v>
      </c>
      <c r="B571" s="96">
        <v>152.55</v>
      </c>
      <c r="C571" s="91">
        <v>-13.63</v>
      </c>
      <c r="D571" s="85">
        <f t="shared" si="8"/>
        <v>138.92</v>
      </c>
    </row>
    <row r="572" ht="14.25" spans="1:4">
      <c r="A572" s="86" t="str">
        <f>'[2]汇总表（预算股统一填）'!A574</f>
        <v>2080804 优抚事业单位支出</v>
      </c>
      <c r="B572" s="87"/>
      <c r="C572" s="88"/>
      <c r="D572" s="89">
        <f t="shared" si="8"/>
        <v>0</v>
      </c>
    </row>
    <row r="573" spans="1:4">
      <c r="A573" s="82" t="str">
        <f>'[2]汇总表（预算股统一填）'!A575</f>
        <v>2080805 义务兵优待</v>
      </c>
      <c r="B573" s="93"/>
      <c r="C573" s="92">
        <v>-69.12</v>
      </c>
      <c r="D573" s="85">
        <f t="shared" si="8"/>
        <v>-69.12</v>
      </c>
    </row>
    <row r="574" ht="14.25" spans="1:4">
      <c r="A574" s="86" t="str">
        <f>'[2]汇总表（预算股统一填）'!A576</f>
        <v>2080806 农村籍退役士兵老年生活补助</v>
      </c>
      <c r="B574" s="90"/>
      <c r="C574" s="88"/>
      <c r="D574" s="89">
        <f t="shared" si="8"/>
        <v>0</v>
      </c>
    </row>
    <row r="575" spans="1:4">
      <c r="A575" s="82" t="str">
        <f>'[2]汇总表（预算股统一填）'!A577</f>
        <v>2080899 其他优抚支出</v>
      </c>
      <c r="B575" s="96"/>
      <c r="C575" s="92">
        <v>-1500</v>
      </c>
      <c r="D575" s="85">
        <f t="shared" si="8"/>
        <v>-1500</v>
      </c>
    </row>
    <row r="576" spans="1:4">
      <c r="A576" s="82" t="str">
        <f>'[2]汇总表（预算股统一填）'!A578</f>
        <v>20809 退役安置</v>
      </c>
      <c r="B576" s="83">
        <f>SUM(B577:B582)</f>
        <v>309.8</v>
      </c>
      <c r="C576" s="84">
        <f>SUM(C577:C582)</f>
        <v>-1863.15</v>
      </c>
      <c r="D576" s="85">
        <f t="shared" si="8"/>
        <v>-1553.35</v>
      </c>
    </row>
    <row r="577" spans="1:4">
      <c r="A577" s="82" t="str">
        <f>'[2]汇总表（预算股统一填）'!A579</f>
        <v>2080901 退役士兵安置</v>
      </c>
      <c r="B577" s="93"/>
      <c r="C577" s="92">
        <v>-72.79</v>
      </c>
      <c r="D577" s="85">
        <f t="shared" si="8"/>
        <v>-72.79</v>
      </c>
    </row>
    <row r="578" ht="17.25" spans="1:4">
      <c r="A578" s="82" t="str">
        <f>'[2]汇总表（预算股统一填）'!A580</f>
        <v>2080902 军队移交政府的离退休人员安置</v>
      </c>
      <c r="B578" s="93"/>
      <c r="C578" s="91">
        <v>-283.18</v>
      </c>
      <c r="D578" s="85">
        <f t="shared" si="8"/>
        <v>-283.18</v>
      </c>
    </row>
    <row r="579" spans="1:4">
      <c r="A579" s="82" t="str">
        <f>'[2]汇总表（预算股统一填）'!A581</f>
        <v>2080903 军队移交政府离退休干部管理机构</v>
      </c>
      <c r="B579" s="93"/>
      <c r="C579" s="92">
        <v>-7.18</v>
      </c>
      <c r="D579" s="85">
        <f t="shared" si="8"/>
        <v>-7.18</v>
      </c>
    </row>
    <row r="580" ht="14.25" spans="1:4">
      <c r="A580" s="86" t="str">
        <f>'[2]汇总表（预算股统一填）'!A582</f>
        <v>2080904 退役士兵管理教育</v>
      </c>
      <c r="B580" s="90"/>
      <c r="C580" s="88"/>
      <c r="D580" s="89">
        <f t="shared" ref="D580:D643" si="9">B580+C580</f>
        <v>0</v>
      </c>
    </row>
    <row r="581" spans="1:4">
      <c r="A581" s="82" t="str">
        <f>'[2]汇总表（预算股统一填）'!A583</f>
        <v>2080905 军队转业干部安置</v>
      </c>
      <c r="B581" s="96">
        <v>9.8</v>
      </c>
      <c r="C581" s="92">
        <v>0</v>
      </c>
      <c r="D581" s="85">
        <f t="shared" si="9"/>
        <v>9.8</v>
      </c>
    </row>
    <row r="582" spans="1:4">
      <c r="A582" s="82" t="str">
        <f>'[2]汇总表（预算股统一填）'!A584</f>
        <v>2080999 其他退役安置支出</v>
      </c>
      <c r="B582" s="93">
        <v>300</v>
      </c>
      <c r="C582" s="92">
        <v>-1500</v>
      </c>
      <c r="D582" s="85">
        <f t="shared" si="9"/>
        <v>-1200</v>
      </c>
    </row>
    <row r="583" spans="1:4">
      <c r="A583" s="82" t="str">
        <f>'[2]汇总表（预算股统一填）'!A585</f>
        <v>20810 社会福利</v>
      </c>
      <c r="B583" s="101">
        <f>SUM(B584:B589)</f>
        <v>267.19</v>
      </c>
      <c r="C583" s="84">
        <f>SUM(C584:C589)</f>
        <v>-540.37</v>
      </c>
      <c r="D583" s="85">
        <f t="shared" si="9"/>
        <v>-273.18</v>
      </c>
    </row>
    <row r="584" ht="17.25" spans="1:4">
      <c r="A584" s="82" t="str">
        <f>'[2]汇总表（预算股统一填）'!A586</f>
        <v>2081001 儿童福利</v>
      </c>
      <c r="B584" s="96">
        <v>155</v>
      </c>
      <c r="C584" s="91">
        <v>-520</v>
      </c>
      <c r="D584" s="85">
        <f t="shared" si="9"/>
        <v>-365</v>
      </c>
    </row>
    <row r="585" ht="17.25" spans="1:4">
      <c r="A585" s="82" t="str">
        <f>'[2]汇总表（预算股统一填）'!A587</f>
        <v>2081002 老年福利</v>
      </c>
      <c r="B585" s="96">
        <v>103.29</v>
      </c>
      <c r="C585" s="91">
        <v>-10.37</v>
      </c>
      <c r="D585" s="85">
        <f t="shared" si="9"/>
        <v>92.92</v>
      </c>
    </row>
    <row r="586" ht="14.25" spans="1:4">
      <c r="A586" s="86" t="str">
        <f>'[2]汇总表（预算股统一填）'!A588</f>
        <v>2081003 假肢矫形</v>
      </c>
      <c r="B586" s="90"/>
      <c r="C586" s="88"/>
      <c r="D586" s="89">
        <f t="shared" si="9"/>
        <v>0</v>
      </c>
    </row>
    <row r="587" spans="1:4">
      <c r="A587" s="82" t="str">
        <f>'[2]汇总表（预算股统一填）'!A589</f>
        <v>2081004 殡葬</v>
      </c>
      <c r="B587" s="96">
        <v>8.9</v>
      </c>
      <c r="C587" s="92">
        <v>-10</v>
      </c>
      <c r="D587" s="85">
        <f t="shared" si="9"/>
        <v>-1.1</v>
      </c>
    </row>
    <row r="588" ht="14.25" spans="1:4">
      <c r="A588" s="86" t="str">
        <f>'[2]汇总表（预算股统一填）'!A590</f>
        <v>2081005 社会福利事业单位</v>
      </c>
      <c r="B588" s="87"/>
      <c r="C588" s="88"/>
      <c r="D588" s="89">
        <f t="shared" si="9"/>
        <v>0</v>
      </c>
    </row>
    <row r="589" ht="14.25" spans="1:4">
      <c r="A589" s="86" t="str">
        <f>'[2]汇总表（预算股统一填）'!A591</f>
        <v>2081099 其他社会福利支出</v>
      </c>
      <c r="B589" s="87"/>
      <c r="C589" s="88"/>
      <c r="D589" s="89">
        <f t="shared" si="9"/>
        <v>0</v>
      </c>
    </row>
    <row r="590" spans="1:4">
      <c r="A590" s="82" t="str">
        <f>'[2]汇总表（预算股统一填）'!A592</f>
        <v>20811 残疾人事业</v>
      </c>
      <c r="B590" s="83">
        <f>SUM(B591:B598)</f>
        <v>556.23</v>
      </c>
      <c r="C590" s="84">
        <f>SUM(C591:C598)</f>
        <v>-26.6</v>
      </c>
      <c r="D590" s="85">
        <f t="shared" si="9"/>
        <v>529.63</v>
      </c>
    </row>
    <row r="591" ht="14.25" spans="1:4">
      <c r="A591" s="86" t="str">
        <f>'[2]汇总表（预算股统一填）'!A593</f>
        <v>2081101 行政运行</v>
      </c>
      <c r="B591" s="87"/>
      <c r="C591" s="88"/>
      <c r="D591" s="89">
        <f t="shared" si="9"/>
        <v>0</v>
      </c>
    </row>
    <row r="592" ht="14.25" spans="1:4">
      <c r="A592" s="86" t="str">
        <f>'[2]汇总表（预算股统一填）'!A594</f>
        <v>2081102 一般行政管理事务</v>
      </c>
      <c r="B592" s="87"/>
      <c r="C592" s="88"/>
      <c r="D592" s="89">
        <f t="shared" si="9"/>
        <v>0</v>
      </c>
    </row>
    <row r="593" ht="14.25" spans="1:4">
      <c r="A593" s="86" t="str">
        <f>'[2]汇总表（预算股统一填）'!A595</f>
        <v>2081103 机关服务</v>
      </c>
      <c r="B593" s="90"/>
      <c r="C593" s="88"/>
      <c r="D593" s="89">
        <f t="shared" si="9"/>
        <v>0</v>
      </c>
    </row>
    <row r="594" spans="1:4">
      <c r="A594" s="82" t="str">
        <f>'[2]汇总表（预算股统一填）'!A596</f>
        <v>2081104 残疾人康复</v>
      </c>
      <c r="B594" s="96">
        <v>11.54</v>
      </c>
      <c r="C594" s="92">
        <v>0</v>
      </c>
      <c r="D594" s="85">
        <f t="shared" si="9"/>
        <v>11.54</v>
      </c>
    </row>
    <row r="595" ht="17.25" spans="1:4">
      <c r="A595" s="82" t="str">
        <f>'[2]汇总表（预算股统一填）'!A597</f>
        <v>2081105 残疾人就业和扶贫</v>
      </c>
      <c r="B595" s="96">
        <v>3</v>
      </c>
      <c r="C595" s="91">
        <v>-8.6</v>
      </c>
      <c r="D595" s="85">
        <f t="shared" si="9"/>
        <v>-5.6</v>
      </c>
    </row>
    <row r="596" ht="14.25" spans="1:4">
      <c r="A596" s="86" t="str">
        <f>'[2]汇总表（预算股统一填）'!A598</f>
        <v>2081106 残疾人体育</v>
      </c>
      <c r="B596" s="87"/>
      <c r="C596" s="88"/>
      <c r="D596" s="89">
        <f t="shared" si="9"/>
        <v>0</v>
      </c>
    </row>
    <row r="597" ht="14.25" spans="1:4">
      <c r="A597" s="86" t="str">
        <f>'[2]汇总表（预算股统一填）'!A599</f>
        <v>2081107 残疾人生活和护理补贴</v>
      </c>
      <c r="B597" s="90"/>
      <c r="C597" s="88"/>
      <c r="D597" s="89">
        <f t="shared" si="9"/>
        <v>0</v>
      </c>
    </row>
    <row r="598" spans="1:4">
      <c r="A598" s="82" t="str">
        <f>'[2]汇总表（预算股统一填）'!A600</f>
        <v>2081199 其他残疾人事业支出</v>
      </c>
      <c r="B598" s="96">
        <v>541.69</v>
      </c>
      <c r="C598" s="92">
        <v>-18</v>
      </c>
      <c r="D598" s="85">
        <f t="shared" si="9"/>
        <v>523.69</v>
      </c>
    </row>
    <row r="599" spans="1:4">
      <c r="A599" s="82" t="str">
        <f>'[2]汇总表（预算股统一填）'!A601</f>
        <v>20816 红十字事业</v>
      </c>
      <c r="B599" s="83">
        <f>SUM(B600:B603)</f>
        <v>103</v>
      </c>
      <c r="C599" s="84">
        <f>SUM(C600:C603)</f>
        <v>0</v>
      </c>
      <c r="D599" s="85">
        <f t="shared" si="9"/>
        <v>103</v>
      </c>
    </row>
    <row r="600" ht="14.25" spans="1:4">
      <c r="A600" s="86" t="str">
        <f>'[2]汇总表（预算股统一填）'!A602</f>
        <v>2081601 行政运行</v>
      </c>
      <c r="B600" s="87"/>
      <c r="C600" s="88"/>
      <c r="D600" s="89">
        <f t="shared" si="9"/>
        <v>0</v>
      </c>
    </row>
    <row r="601" ht="14.25" spans="1:4">
      <c r="A601" s="86" t="str">
        <f>'[2]汇总表（预算股统一填）'!A603</f>
        <v>2081602 一般行政管理事务</v>
      </c>
      <c r="B601" s="87"/>
      <c r="C601" s="88"/>
      <c r="D601" s="89">
        <f t="shared" si="9"/>
        <v>0</v>
      </c>
    </row>
    <row r="602" ht="14.25" spans="1:4">
      <c r="A602" s="86" t="str">
        <f>'[2]汇总表（预算股统一填）'!A604</f>
        <v>2081603 机关服务</v>
      </c>
      <c r="B602" s="90"/>
      <c r="C602" s="88"/>
      <c r="D602" s="89">
        <f t="shared" si="9"/>
        <v>0</v>
      </c>
    </row>
    <row r="603" spans="1:4">
      <c r="A603" s="82" t="str">
        <f>'[2]汇总表（预算股统一填）'!A605</f>
        <v>2081699 其他红十字事业支出</v>
      </c>
      <c r="B603" s="96">
        <v>103</v>
      </c>
      <c r="C603" s="92"/>
      <c r="D603" s="85">
        <f t="shared" si="9"/>
        <v>103</v>
      </c>
    </row>
    <row r="604" spans="1:4">
      <c r="A604" s="82" t="str">
        <f>'[2]汇总表（预算股统一填）'!A606</f>
        <v>20819 最低生活保障</v>
      </c>
      <c r="B604" s="101">
        <f>SUM(B605:B606)</f>
        <v>6027.72</v>
      </c>
      <c r="C604" s="84">
        <f>SUM(C605:C606)</f>
        <v>-636.77</v>
      </c>
      <c r="D604" s="85">
        <f t="shared" si="9"/>
        <v>5390.95</v>
      </c>
    </row>
    <row r="605" spans="1:4">
      <c r="A605" s="82" t="str">
        <f>'[2]汇总表（预算股统一填）'!A607</f>
        <v>2081901 城市最低生活保障金支出</v>
      </c>
      <c r="B605" s="96">
        <v>2768.94</v>
      </c>
      <c r="C605" s="92">
        <v>-252.77</v>
      </c>
      <c r="D605" s="85">
        <f t="shared" si="9"/>
        <v>2516.17</v>
      </c>
    </row>
    <row r="606" s="68" customFormat="1" ht="17.25" spans="1:4">
      <c r="A606" s="105" t="str">
        <f>'[2]汇总表（预算股统一填）'!A608</f>
        <v>2081902 农村最低生活保障金支出</v>
      </c>
      <c r="B606" s="91">
        <v>3258.78</v>
      </c>
      <c r="C606" s="106">
        <v>-384</v>
      </c>
      <c r="D606" s="85">
        <f t="shared" si="9"/>
        <v>2874.78</v>
      </c>
    </row>
    <row r="607" spans="1:4">
      <c r="A607" s="82" t="str">
        <f>'[2]汇总表（预算股统一填）'!A609</f>
        <v>20820 临时救助</v>
      </c>
      <c r="B607" s="101">
        <f>SUM(B608:B609)</f>
        <v>1531.59</v>
      </c>
      <c r="C607" s="84">
        <f>SUM(C608:C609)</f>
        <v>0</v>
      </c>
      <c r="D607" s="85">
        <f t="shared" si="9"/>
        <v>1531.59</v>
      </c>
    </row>
    <row r="608" ht="17.25" spans="1:4">
      <c r="A608" s="82" t="str">
        <f>'[2]汇总表（预算股统一填）'!A610</f>
        <v>2082001 临时救助支出</v>
      </c>
      <c r="B608" s="91">
        <v>1531.59</v>
      </c>
      <c r="C608" s="92">
        <v>0</v>
      </c>
      <c r="D608" s="85">
        <f t="shared" si="9"/>
        <v>1531.59</v>
      </c>
    </row>
    <row r="609" ht="14.25" spans="1:4">
      <c r="A609" s="86" t="str">
        <f>'[2]汇总表（预算股统一填）'!A611</f>
        <v>2082002 流浪乞讨人员救助支出</v>
      </c>
      <c r="B609" s="87"/>
      <c r="C609" s="88"/>
      <c r="D609" s="89">
        <f t="shared" si="9"/>
        <v>0</v>
      </c>
    </row>
    <row r="610" spans="1:4">
      <c r="A610" s="82" t="str">
        <f>'[2]汇总表（预算股统一填）'!A612</f>
        <v>20821 特困人员救助供养</v>
      </c>
      <c r="B610" s="83">
        <f>SUM(B611:B612)</f>
        <v>182</v>
      </c>
      <c r="C610" s="84">
        <f>SUM(C611:C612)</f>
        <v>-131.88</v>
      </c>
      <c r="D610" s="85">
        <f t="shared" si="9"/>
        <v>50.12</v>
      </c>
    </row>
    <row r="611" spans="1:4">
      <c r="A611" s="82" t="str">
        <f>'[2]汇总表（预算股统一填）'!A613</f>
        <v>2082101 城市特困人员救助供养支出</v>
      </c>
      <c r="B611" s="97">
        <v>182</v>
      </c>
      <c r="C611" s="92">
        <v>-131.88</v>
      </c>
      <c r="D611" s="85">
        <f t="shared" si="9"/>
        <v>50.12</v>
      </c>
    </row>
    <row r="612" ht="14.25" spans="1:4">
      <c r="A612" s="86" t="str">
        <f>'[2]汇总表（预算股统一填）'!A614</f>
        <v>2082102 农村特困人员救助供养支出</v>
      </c>
      <c r="B612" s="95"/>
      <c r="C612" s="88">
        <v>0</v>
      </c>
      <c r="D612" s="89">
        <f t="shared" si="9"/>
        <v>0</v>
      </c>
    </row>
    <row r="613" ht="14.25" spans="1:4">
      <c r="A613" s="86" t="str">
        <f>'[2]汇总表（预算股统一填）'!A615</f>
        <v>20824 补充道路交通事故社会救助基金</v>
      </c>
      <c r="B613" s="89">
        <f>SUM(B614:B615)</f>
        <v>0</v>
      </c>
      <c r="C613" s="94">
        <f>SUM(C614:C615)</f>
        <v>0</v>
      </c>
      <c r="D613" s="89">
        <f t="shared" si="9"/>
        <v>0</v>
      </c>
    </row>
    <row r="614" ht="14.25" spans="1:4">
      <c r="A614" s="86" t="str">
        <f>'[2]汇总表（预算股统一填）'!A616</f>
        <v>2082401 交强险增值税补助基金支出</v>
      </c>
      <c r="B614" s="87"/>
      <c r="C614" s="88"/>
      <c r="D614" s="89">
        <f t="shared" si="9"/>
        <v>0</v>
      </c>
    </row>
    <row r="615" ht="14.25" spans="1:4">
      <c r="A615" s="86" t="str">
        <f>'[2]汇总表（预算股统一填）'!A617</f>
        <v>2082402 交强险罚款收入补助基金支出</v>
      </c>
      <c r="B615" s="87"/>
      <c r="C615" s="88"/>
      <c r="D615" s="89">
        <f t="shared" si="9"/>
        <v>0</v>
      </c>
    </row>
    <row r="616" spans="1:4">
      <c r="A616" s="82" t="str">
        <f>'[2]汇总表（预算股统一填）'!A618</f>
        <v>20825 其他生活救助</v>
      </c>
      <c r="B616" s="83">
        <f>SUM(B617:B618)</f>
        <v>311</v>
      </c>
      <c r="C616" s="84">
        <f>SUM(C617:C618)</f>
        <v>-297.58</v>
      </c>
      <c r="D616" s="85">
        <f t="shared" si="9"/>
        <v>13.42</v>
      </c>
    </row>
    <row r="617" spans="1:4">
      <c r="A617" s="82" t="str">
        <f>'[2]汇总表（预算股统一填）'!A619</f>
        <v>2082501 其他城市生活救助</v>
      </c>
      <c r="B617" s="93">
        <v>111</v>
      </c>
      <c r="C617" s="92">
        <v>-247.03</v>
      </c>
      <c r="D617" s="85">
        <f t="shared" si="9"/>
        <v>-136.03</v>
      </c>
    </row>
    <row r="618" spans="1:4">
      <c r="A618" s="82" t="str">
        <f>'[2]汇总表（预算股统一填）'!A620</f>
        <v>2082502 其他农村生活救助</v>
      </c>
      <c r="B618" s="93">
        <v>200</v>
      </c>
      <c r="C618" s="92">
        <v>-50.55</v>
      </c>
      <c r="D618" s="85">
        <f t="shared" si="9"/>
        <v>149.45</v>
      </c>
    </row>
    <row r="619" ht="14.25" spans="1:4">
      <c r="A619" s="86" t="str">
        <f>'[2]汇总表（预算股统一填）'!A621</f>
        <v>20826 财政对基本养老保险基金的补助</v>
      </c>
      <c r="B619" s="107">
        <f>SUM(B620:B622)</f>
        <v>0</v>
      </c>
      <c r="C619" s="94">
        <f>SUM(C620:C622)</f>
        <v>0</v>
      </c>
      <c r="D619" s="89">
        <f t="shared" si="9"/>
        <v>0</v>
      </c>
    </row>
    <row r="620" ht="14.25" spans="1:4">
      <c r="A620" s="86" t="str">
        <f>'[2]汇总表（预算股统一填）'!A622</f>
        <v>2082601 财政对企业职工基本养老保险基金的补助</v>
      </c>
      <c r="B620" s="95"/>
      <c r="C620" s="88">
        <v>0</v>
      </c>
      <c r="D620" s="89">
        <f t="shared" si="9"/>
        <v>0</v>
      </c>
    </row>
    <row r="621" ht="14.25" spans="1:4">
      <c r="A621" s="86" t="str">
        <f>'[2]汇总表（预算股统一填）'!A623</f>
        <v>2082602 财政对城乡居民基本养老保险基金的补助</v>
      </c>
      <c r="B621" s="87"/>
      <c r="C621" s="88"/>
      <c r="D621" s="89">
        <f t="shared" si="9"/>
        <v>0</v>
      </c>
    </row>
    <row r="622" ht="14.25" spans="1:4">
      <c r="A622" s="86" t="str">
        <f>'[2]汇总表（预算股统一填）'!A624</f>
        <v>2082699 财政对其他基本养老保险基金的补助</v>
      </c>
      <c r="B622" s="87"/>
      <c r="C622" s="88"/>
      <c r="D622" s="89">
        <f t="shared" si="9"/>
        <v>0</v>
      </c>
    </row>
    <row r="623" ht="14.25" spans="1:4">
      <c r="A623" s="86" t="str">
        <f>'[2]汇总表（预算股统一填）'!A625</f>
        <v>20827 财政对其他社会保险基金的补助</v>
      </c>
      <c r="B623" s="89">
        <f>SUM(B624:B627)</f>
        <v>0</v>
      </c>
      <c r="C623" s="94">
        <f>SUM(C624:C627)</f>
        <v>0</v>
      </c>
      <c r="D623" s="89">
        <f t="shared" si="9"/>
        <v>0</v>
      </c>
    </row>
    <row r="624" ht="14.25" spans="1:4">
      <c r="A624" s="86" t="str">
        <f>'[2]汇总表（预算股统一填）'!A626</f>
        <v>2082701 财政对失业保险基金的补助</v>
      </c>
      <c r="B624" s="87"/>
      <c r="C624" s="88"/>
      <c r="D624" s="89">
        <f t="shared" si="9"/>
        <v>0</v>
      </c>
    </row>
    <row r="625" ht="14.25" spans="1:4">
      <c r="A625" s="86" t="str">
        <f>'[2]汇总表（预算股统一填）'!A627</f>
        <v>2082702 财政对工伤保险基金的补助</v>
      </c>
      <c r="B625" s="87"/>
      <c r="C625" s="88"/>
      <c r="D625" s="89">
        <f t="shared" si="9"/>
        <v>0</v>
      </c>
    </row>
    <row r="626" ht="14.25" spans="1:4">
      <c r="A626" s="86" t="str">
        <f>'[2]汇总表（预算股统一填）'!A628</f>
        <v>2082703 财政对生育保险基金的补助</v>
      </c>
      <c r="B626" s="87"/>
      <c r="C626" s="88"/>
      <c r="D626" s="89">
        <f t="shared" si="9"/>
        <v>0</v>
      </c>
    </row>
    <row r="627" ht="14.25" spans="1:4">
      <c r="A627" s="86" t="str">
        <f>'[2]汇总表（预算股统一填）'!A629</f>
        <v>2082799 其他财政对社会保险基金的补助</v>
      </c>
      <c r="B627" s="87"/>
      <c r="C627" s="88"/>
      <c r="D627" s="89">
        <f t="shared" si="9"/>
        <v>0</v>
      </c>
    </row>
    <row r="628" spans="1:4">
      <c r="A628" s="82" t="str">
        <f>'[2]汇总表（预算股统一填）'!A630</f>
        <v>20828 退役军人管理事务</v>
      </c>
      <c r="B628" s="83">
        <f>SUM(B629:B635)</f>
        <v>29</v>
      </c>
      <c r="C628" s="84">
        <f>SUM(C629:C635)</f>
        <v>-5.78</v>
      </c>
      <c r="D628" s="85">
        <f t="shared" si="9"/>
        <v>23.22</v>
      </c>
    </row>
    <row r="629" ht="14.25" spans="1:4">
      <c r="A629" s="86" t="str">
        <f>'[2]汇总表（预算股统一填）'!A631</f>
        <v>2082801 行政运行</v>
      </c>
      <c r="B629" s="87"/>
      <c r="C629" s="88"/>
      <c r="D629" s="89">
        <f t="shared" si="9"/>
        <v>0</v>
      </c>
    </row>
    <row r="630" ht="14.25" spans="1:4">
      <c r="A630" s="86" t="str">
        <f>'[2]汇总表（预算股统一填）'!A632</f>
        <v>2082802 一般行政管理事务</v>
      </c>
      <c r="B630" s="87"/>
      <c r="C630" s="88"/>
      <c r="D630" s="89">
        <f t="shared" si="9"/>
        <v>0</v>
      </c>
    </row>
    <row r="631" ht="14.25" spans="1:4">
      <c r="A631" s="86" t="str">
        <f>'[2]汇总表（预算股统一填）'!A633</f>
        <v>2082803 机关服务</v>
      </c>
      <c r="B631" s="87"/>
      <c r="C631" s="88"/>
      <c r="D631" s="89">
        <f t="shared" si="9"/>
        <v>0</v>
      </c>
    </row>
    <row r="632" ht="17.25" spans="1:4">
      <c r="A632" s="82" t="str">
        <f>'[2]汇总表（预算股统一填）'!A634</f>
        <v>2082804 拥军优属</v>
      </c>
      <c r="B632" s="93"/>
      <c r="C632" s="91">
        <v>-5.78</v>
      </c>
      <c r="D632" s="85">
        <f t="shared" si="9"/>
        <v>-5.78</v>
      </c>
    </row>
    <row r="633" ht="14.25" spans="1:4">
      <c r="A633" s="86" t="str">
        <f>'[2]汇总表（预算股统一填）'!A635</f>
        <v>2082805 部队供应</v>
      </c>
      <c r="B633" s="87"/>
      <c r="C633" s="88"/>
      <c r="D633" s="89">
        <f t="shared" si="9"/>
        <v>0</v>
      </c>
    </row>
    <row r="634" ht="14.25" spans="1:4">
      <c r="A634" s="86" t="str">
        <f>'[2]汇总表（预算股统一填）'!A636</f>
        <v>2082850 事业运行</v>
      </c>
      <c r="B634" s="90"/>
      <c r="C634" s="88"/>
      <c r="D634" s="89">
        <f t="shared" si="9"/>
        <v>0</v>
      </c>
    </row>
    <row r="635" ht="17.25" spans="1:4">
      <c r="A635" s="82" t="str">
        <f>'[2]汇总表（预算股统一填）'!A637</f>
        <v>2082899 其他退役军人事务管理支出</v>
      </c>
      <c r="B635" s="91">
        <v>29</v>
      </c>
      <c r="C635" s="92"/>
      <c r="D635" s="85">
        <f t="shared" si="9"/>
        <v>29</v>
      </c>
    </row>
    <row r="636" spans="1:4">
      <c r="A636" s="82" t="str">
        <f>'[2]汇总表（预算股统一填）'!A638</f>
        <v>20899 其他社会保障和就业支出</v>
      </c>
      <c r="B636" s="96"/>
      <c r="C636" s="92">
        <v>-9274.73</v>
      </c>
      <c r="D636" s="85">
        <f t="shared" si="9"/>
        <v>-9274.73</v>
      </c>
    </row>
    <row r="637" spans="1:4">
      <c r="A637" s="82" t="str">
        <f>'[2]汇总表（预算股统一填）'!A639</f>
        <v>210 卫生健康支出</v>
      </c>
      <c r="B637" s="83">
        <f>SUM(B638,B643,B656,B660,B672,B675,B679,B684,B688,B692,B695,B704,B706)</f>
        <v>15991.28</v>
      </c>
      <c r="C637" s="84">
        <f>SUM(C638,C643,C656,C660,C672,C675,C679,C684,C688,C692,C695,C704,C706)</f>
        <v>-22583.12</v>
      </c>
      <c r="D637" s="85">
        <f t="shared" si="9"/>
        <v>-6591.84</v>
      </c>
    </row>
    <row r="638" spans="1:4">
      <c r="A638" s="82" t="str">
        <f>'[2]汇总表（预算股统一填）'!A640</f>
        <v>21001 卫生健康管理事务</v>
      </c>
      <c r="B638" s="83">
        <f>SUM(B639:B642)</f>
        <v>262.32</v>
      </c>
      <c r="C638" s="84">
        <f>SUM(C639:C642)</f>
        <v>0</v>
      </c>
      <c r="D638" s="85">
        <f t="shared" si="9"/>
        <v>262.32</v>
      </c>
    </row>
    <row r="639" ht="14.25" spans="1:4">
      <c r="A639" s="86" t="str">
        <f>'[2]汇总表（预算股统一填）'!A641</f>
        <v>2100101 行政运行</v>
      </c>
      <c r="B639" s="87"/>
      <c r="C639" s="88"/>
      <c r="D639" s="89">
        <f t="shared" si="9"/>
        <v>0</v>
      </c>
    </row>
    <row r="640" ht="14.25" spans="1:4">
      <c r="A640" s="86" t="str">
        <f>'[2]汇总表（预算股统一填）'!A642</f>
        <v>2100102 一般行政管理事务</v>
      </c>
      <c r="B640" s="87"/>
      <c r="C640" s="88"/>
      <c r="D640" s="89">
        <f t="shared" si="9"/>
        <v>0</v>
      </c>
    </row>
    <row r="641" ht="14.25" spans="1:4">
      <c r="A641" s="86" t="str">
        <f>'[2]汇总表（预算股统一填）'!A643</f>
        <v>2100103 机关服务</v>
      </c>
      <c r="B641" s="90"/>
      <c r="C641" s="88"/>
      <c r="D641" s="89">
        <f t="shared" si="9"/>
        <v>0</v>
      </c>
    </row>
    <row r="642" spans="1:4">
      <c r="A642" s="82" t="str">
        <f>'[2]汇总表（预算股统一填）'!A644</f>
        <v>2100199 其他卫生健康管理事务支出</v>
      </c>
      <c r="B642" s="96">
        <v>262.32</v>
      </c>
      <c r="C642" s="92"/>
      <c r="D642" s="85">
        <f t="shared" si="9"/>
        <v>262.32</v>
      </c>
    </row>
    <row r="643" spans="1:4">
      <c r="A643" s="82" t="str">
        <f>'[2]汇总表（预算股统一填）'!A645</f>
        <v>21002 公立医院</v>
      </c>
      <c r="B643" s="101">
        <f>SUM(B644:B655)</f>
        <v>3125.8</v>
      </c>
      <c r="C643" s="84">
        <f>SUM(C644:C655)</f>
        <v>-10000</v>
      </c>
      <c r="D643" s="85">
        <f t="shared" si="9"/>
        <v>-6874.2</v>
      </c>
    </row>
    <row r="644" spans="1:4">
      <c r="A644" s="82" t="str">
        <f>'[2]汇总表（预算股统一填）'!A646</f>
        <v>2100201 综合医院</v>
      </c>
      <c r="B644" s="96">
        <v>2823.53</v>
      </c>
      <c r="C644" s="92">
        <v>-5000</v>
      </c>
      <c r="D644" s="85">
        <f t="shared" ref="D644:D707" si="10">B644+C644</f>
        <v>-2176.47</v>
      </c>
    </row>
    <row r="645" ht="14.25" spans="1:4">
      <c r="A645" s="86" t="str">
        <f>'[2]汇总表（预算股统一填）'!A647</f>
        <v>2100202 中医（民族）医院</v>
      </c>
      <c r="B645" s="87"/>
      <c r="C645" s="88"/>
      <c r="D645" s="89">
        <f t="shared" si="10"/>
        <v>0</v>
      </c>
    </row>
    <row r="646" ht="14.25" spans="1:4">
      <c r="A646" s="86" t="str">
        <f>'[2]汇总表（预算股统一填）'!A648</f>
        <v>2100203 传染病医院</v>
      </c>
      <c r="B646" s="87"/>
      <c r="C646" s="88"/>
      <c r="D646" s="89">
        <f t="shared" si="10"/>
        <v>0</v>
      </c>
    </row>
    <row r="647" ht="14.25" spans="1:4">
      <c r="A647" s="86" t="str">
        <f>'[2]汇总表（预算股统一填）'!A649</f>
        <v>2100204 职业病防治医院</v>
      </c>
      <c r="B647" s="87"/>
      <c r="C647" s="88"/>
      <c r="D647" s="89">
        <f t="shared" si="10"/>
        <v>0</v>
      </c>
    </row>
    <row r="648" ht="14.25" spans="1:4">
      <c r="A648" s="86" t="str">
        <f>'[2]汇总表（预算股统一填）'!A650</f>
        <v>2100205 精神病医院</v>
      </c>
      <c r="B648" s="87"/>
      <c r="C648" s="88"/>
      <c r="D648" s="89">
        <f t="shared" si="10"/>
        <v>0</v>
      </c>
    </row>
    <row r="649" ht="14.25" spans="1:4">
      <c r="A649" s="86" t="str">
        <f>'[2]汇总表（预算股统一填）'!A651</f>
        <v>2100206 妇产医院</v>
      </c>
      <c r="B649" s="87"/>
      <c r="C649" s="88"/>
      <c r="D649" s="89">
        <f t="shared" si="10"/>
        <v>0</v>
      </c>
    </row>
    <row r="650" ht="14.25" spans="1:4">
      <c r="A650" s="86" t="str">
        <f>'[2]汇总表（预算股统一填）'!A652</f>
        <v>2100207 儿童医院</v>
      </c>
      <c r="B650" s="87"/>
      <c r="C650" s="88"/>
      <c r="D650" s="89">
        <f t="shared" si="10"/>
        <v>0</v>
      </c>
    </row>
    <row r="651" ht="14.25" spans="1:4">
      <c r="A651" s="86" t="str">
        <f>'[2]汇总表（预算股统一填）'!A653</f>
        <v>2100208 其他专科医院</v>
      </c>
      <c r="B651" s="87"/>
      <c r="C651" s="88"/>
      <c r="D651" s="89">
        <f t="shared" si="10"/>
        <v>0</v>
      </c>
    </row>
    <row r="652" ht="14.25" spans="1:4">
      <c r="A652" s="86" t="str">
        <f>'[2]汇总表（预算股统一填）'!A654</f>
        <v>2100209 福利医院</v>
      </c>
      <c r="B652" s="87"/>
      <c r="C652" s="88"/>
      <c r="D652" s="89">
        <f t="shared" si="10"/>
        <v>0</v>
      </c>
    </row>
    <row r="653" ht="14.25" spans="1:4">
      <c r="A653" s="86" t="str">
        <f>'[2]汇总表（预算股统一填）'!A655</f>
        <v>2100210 行业医院</v>
      </c>
      <c r="B653" s="87"/>
      <c r="C653" s="88"/>
      <c r="D653" s="89">
        <f t="shared" si="10"/>
        <v>0</v>
      </c>
    </row>
    <row r="654" ht="14.25" spans="1:4">
      <c r="A654" s="86" t="str">
        <f>'[2]汇总表（预算股统一填）'!A656</f>
        <v>2100211 处理医疗欠费</v>
      </c>
      <c r="B654" s="90"/>
      <c r="C654" s="88"/>
      <c r="D654" s="89">
        <f t="shared" si="10"/>
        <v>0</v>
      </c>
    </row>
    <row r="655" ht="17.25" spans="1:4">
      <c r="A655" s="82" t="str">
        <f>'[2]汇总表（预算股统一填）'!A657</f>
        <v>2100299 其他公立医院支出</v>
      </c>
      <c r="B655" s="96">
        <v>302.27</v>
      </c>
      <c r="C655" s="91">
        <v>-5000</v>
      </c>
      <c r="D655" s="85">
        <f t="shared" si="10"/>
        <v>-4697.73</v>
      </c>
    </row>
    <row r="656" spans="1:4">
      <c r="A656" s="82" t="str">
        <f>'[2]汇总表（预算股统一填）'!A658</f>
        <v>21003 基层医疗卫生机构</v>
      </c>
      <c r="B656" s="83">
        <f>SUM(B657:B659)</f>
        <v>2688.59</v>
      </c>
      <c r="C656" s="84">
        <f>SUM(C657:C659)</f>
        <v>-96.48</v>
      </c>
      <c r="D656" s="85">
        <f t="shared" si="10"/>
        <v>2592.11</v>
      </c>
    </row>
    <row r="657" ht="14.25" spans="1:4">
      <c r="A657" s="86" t="str">
        <f>'[2]汇总表（预算股统一填）'!A659</f>
        <v>2100301 城市社区卫生机构</v>
      </c>
      <c r="B657" s="87"/>
      <c r="C657" s="88"/>
      <c r="D657" s="89">
        <f t="shared" si="10"/>
        <v>0</v>
      </c>
    </row>
    <row r="658" ht="17.25" spans="1:4">
      <c r="A658" s="82" t="str">
        <f>'[2]汇总表（预算股统一填）'!A660</f>
        <v>2100302 乡镇卫生院</v>
      </c>
      <c r="B658" s="97"/>
      <c r="C658" s="91">
        <v>-80</v>
      </c>
      <c r="D658" s="85">
        <f t="shared" si="10"/>
        <v>-80</v>
      </c>
    </row>
    <row r="659" spans="1:4">
      <c r="A659" s="82" t="str">
        <f>'[2]汇总表（预算股统一填）'!A661</f>
        <v>2100399 其他基层医疗卫生机构支出</v>
      </c>
      <c r="B659" s="96">
        <v>2688.59</v>
      </c>
      <c r="C659" s="92">
        <v>-16.48</v>
      </c>
      <c r="D659" s="85">
        <f t="shared" si="10"/>
        <v>2672.11</v>
      </c>
    </row>
    <row r="660" spans="1:4">
      <c r="A660" s="82" t="str">
        <f>'[2]汇总表（预算股统一填）'!A662</f>
        <v>21004 公共卫生</v>
      </c>
      <c r="B660" s="101">
        <f>SUM(B661:B671)</f>
        <v>6616.67</v>
      </c>
      <c r="C660" s="84">
        <f>SUM(C661:C671)</f>
        <v>-3035</v>
      </c>
      <c r="D660" s="85">
        <f t="shared" si="10"/>
        <v>3581.67</v>
      </c>
    </row>
    <row r="661" spans="1:4">
      <c r="A661" s="82" t="str">
        <f>'[2]汇总表（预算股统一填）'!A663</f>
        <v>2100401 疾病预防控制机构</v>
      </c>
      <c r="B661" s="96">
        <v>679.95</v>
      </c>
      <c r="C661" s="92">
        <v>-7</v>
      </c>
      <c r="D661" s="85">
        <f t="shared" si="10"/>
        <v>672.95</v>
      </c>
    </row>
    <row r="662" ht="14.25" spans="1:4">
      <c r="A662" s="86" t="str">
        <f>'[2]汇总表（预算股统一填）'!A664</f>
        <v>2100402 卫生监督机构</v>
      </c>
      <c r="B662" s="90"/>
      <c r="C662" s="88"/>
      <c r="D662" s="89">
        <f t="shared" si="10"/>
        <v>0</v>
      </c>
    </row>
    <row r="663" spans="1:4">
      <c r="A663" s="82" t="str">
        <f>'[2]汇总表（预算股统一填）'!A665</f>
        <v>2100403 妇幼保健机构</v>
      </c>
      <c r="B663" s="96">
        <v>213.03</v>
      </c>
      <c r="C663" s="92"/>
      <c r="D663" s="85">
        <f t="shared" si="10"/>
        <v>213.03</v>
      </c>
    </row>
    <row r="664" ht="14.25" spans="1:4">
      <c r="A664" s="86" t="str">
        <f>'[2]汇总表（预算股统一填）'!A666</f>
        <v>2100404 精神卫生机构</v>
      </c>
      <c r="B664" s="87"/>
      <c r="C664" s="88"/>
      <c r="D664" s="89">
        <f t="shared" si="10"/>
        <v>0</v>
      </c>
    </row>
    <row r="665" ht="14.25" spans="1:4">
      <c r="A665" s="86" t="str">
        <f>'[2]汇总表（预算股统一填）'!A667</f>
        <v>2100405 应急救治机构</v>
      </c>
      <c r="B665" s="87"/>
      <c r="C665" s="88"/>
      <c r="D665" s="89">
        <f t="shared" si="10"/>
        <v>0</v>
      </c>
    </row>
    <row r="666" ht="14.25" spans="1:4">
      <c r="A666" s="86" t="str">
        <f>'[2]汇总表（预算股统一填）'!A668</f>
        <v>2100406 采供血机构</v>
      </c>
      <c r="B666" s="87"/>
      <c r="C666" s="88"/>
      <c r="D666" s="89">
        <f t="shared" si="10"/>
        <v>0</v>
      </c>
    </row>
    <row r="667" ht="14.25" spans="1:4">
      <c r="A667" s="86" t="str">
        <f>'[2]汇总表（预算股统一填）'!A669</f>
        <v>2100407 其他专业公共卫生机构</v>
      </c>
      <c r="B667" s="90"/>
      <c r="C667" s="88"/>
      <c r="D667" s="89">
        <f t="shared" si="10"/>
        <v>0</v>
      </c>
    </row>
    <row r="668" spans="1:4">
      <c r="A668" s="82" t="str">
        <f>'[2]汇总表（预算股统一填）'!A670</f>
        <v>2100408 基本公共卫生服务</v>
      </c>
      <c r="B668" s="96">
        <v>1699.7</v>
      </c>
      <c r="C668" s="92">
        <v>-28</v>
      </c>
      <c r="D668" s="85">
        <f t="shared" si="10"/>
        <v>1671.7</v>
      </c>
    </row>
    <row r="669" ht="17.25" spans="1:4">
      <c r="A669" s="82" t="str">
        <f>'[2]汇总表（预算股统一填）'!A671</f>
        <v>2100409 重大公共卫生专项</v>
      </c>
      <c r="B669" s="93"/>
      <c r="C669" s="91">
        <v>-3000</v>
      </c>
      <c r="D669" s="85">
        <f t="shared" si="10"/>
        <v>-3000</v>
      </c>
    </row>
    <row r="670" ht="14.25" spans="1:4">
      <c r="A670" s="86" t="str">
        <f>'[2]汇总表（预算股统一填）'!A672</f>
        <v>2100410 突发公共卫生事件应急处理</v>
      </c>
      <c r="B670" s="90"/>
      <c r="C670" s="88"/>
      <c r="D670" s="89">
        <f t="shared" si="10"/>
        <v>0</v>
      </c>
    </row>
    <row r="671" spans="1:4">
      <c r="A671" s="82" t="str">
        <f>'[2]汇总表（预算股统一填）'!A673</f>
        <v>2100499 其他公共卫生支出</v>
      </c>
      <c r="B671" s="96">
        <v>4023.99</v>
      </c>
      <c r="C671" s="92"/>
      <c r="D671" s="85">
        <f t="shared" si="10"/>
        <v>4023.99</v>
      </c>
    </row>
    <row r="672" spans="1:4">
      <c r="A672" s="82" t="str">
        <f>'[2]汇总表（预算股统一填）'!A674</f>
        <v>21006 中医药</v>
      </c>
      <c r="B672" s="101">
        <f>SUM(B673:B674)</f>
        <v>110</v>
      </c>
      <c r="C672" s="84">
        <f>SUM(C673:C674)</f>
        <v>-12.15</v>
      </c>
      <c r="D672" s="85">
        <f t="shared" si="10"/>
        <v>97.85</v>
      </c>
    </row>
    <row r="673" spans="1:4">
      <c r="A673" s="82" t="str">
        <f>'[2]汇总表（预算股统一填）'!A675</f>
        <v>2100601 中医（民族医）药专项</v>
      </c>
      <c r="B673" s="96">
        <v>110</v>
      </c>
      <c r="C673" s="92">
        <v>0</v>
      </c>
      <c r="D673" s="85">
        <f t="shared" si="10"/>
        <v>110</v>
      </c>
    </row>
    <row r="674" ht="17.25" spans="1:4">
      <c r="A674" s="82" t="str">
        <f>'[2]汇总表（预算股统一填）'!A676</f>
        <v>2100699 其他中医药支出</v>
      </c>
      <c r="B674" s="93"/>
      <c r="C674" s="91">
        <v>-12.15</v>
      </c>
      <c r="D674" s="85">
        <f t="shared" si="10"/>
        <v>-12.15</v>
      </c>
    </row>
    <row r="675" spans="1:4">
      <c r="A675" s="82" t="str">
        <f>'[2]汇总表（预算股统一填）'!A677</f>
        <v>21007 计划生育事务</v>
      </c>
      <c r="B675" s="83">
        <f>SUM(B676:B678)</f>
        <v>698.95</v>
      </c>
      <c r="C675" s="84">
        <f>SUM(C676:C678)</f>
        <v>0</v>
      </c>
      <c r="D675" s="85">
        <f t="shared" si="10"/>
        <v>698.95</v>
      </c>
    </row>
    <row r="676" ht="14.25" spans="1:4">
      <c r="A676" s="86" t="str">
        <f>'[2]汇总表（预算股统一填）'!A678</f>
        <v>2100716 计划生育机构</v>
      </c>
      <c r="B676" s="87"/>
      <c r="C676" s="88"/>
      <c r="D676" s="89">
        <f t="shared" si="10"/>
        <v>0</v>
      </c>
    </row>
    <row r="677" ht="14.25" spans="1:4">
      <c r="A677" s="86" t="str">
        <f>'[2]汇总表（预算股统一填）'!A679</f>
        <v>2100717 计划生育服务</v>
      </c>
      <c r="B677" s="90"/>
      <c r="C677" s="88"/>
      <c r="D677" s="89">
        <f t="shared" si="10"/>
        <v>0</v>
      </c>
    </row>
    <row r="678" spans="1:4">
      <c r="A678" s="82" t="str">
        <f>'[2]汇总表（预算股统一填）'!A680</f>
        <v>2100799 其他计划生育事务支出</v>
      </c>
      <c r="B678" s="96">
        <v>698.95</v>
      </c>
      <c r="C678" s="92">
        <v>0</v>
      </c>
      <c r="D678" s="85">
        <f t="shared" si="10"/>
        <v>698.95</v>
      </c>
    </row>
    <row r="679" spans="1:4">
      <c r="A679" s="82" t="str">
        <f>'[2]汇总表（预算股统一填）'!A681</f>
        <v>21011 行政事业单位医疗</v>
      </c>
      <c r="B679" s="83">
        <f>SUM(B680:B683)</f>
        <v>4.88</v>
      </c>
      <c r="C679" s="84">
        <f>SUM(C680:C683)</f>
        <v>0</v>
      </c>
      <c r="D679" s="85">
        <f t="shared" si="10"/>
        <v>4.88</v>
      </c>
    </row>
    <row r="680" ht="14.25" spans="1:4">
      <c r="A680" s="86" t="str">
        <f>'[2]汇总表（预算股统一填）'!A682</f>
        <v>2101101 行政单位医疗</v>
      </c>
      <c r="B680" s="87"/>
      <c r="C680" s="88"/>
      <c r="D680" s="89">
        <f t="shared" si="10"/>
        <v>0</v>
      </c>
    </row>
    <row r="681" ht="14.25" spans="1:4">
      <c r="A681" s="86" t="str">
        <f>'[2]汇总表（预算股统一填）'!A683</f>
        <v>2101102 事业单位医疗</v>
      </c>
      <c r="B681" s="87"/>
      <c r="C681" s="88"/>
      <c r="D681" s="89">
        <f t="shared" si="10"/>
        <v>0</v>
      </c>
    </row>
    <row r="682" ht="14.25" spans="1:4">
      <c r="A682" s="86" t="str">
        <f>'[2]汇总表（预算股统一填）'!A684</f>
        <v>2101103 公务员医疗补助</v>
      </c>
      <c r="B682" s="90"/>
      <c r="C682" s="88"/>
      <c r="D682" s="89">
        <f t="shared" si="10"/>
        <v>0</v>
      </c>
    </row>
    <row r="683" spans="1:4">
      <c r="A683" s="82" t="str">
        <f>'[2]汇总表（预算股统一填）'!A685</f>
        <v>2101199 其他行政事业单位医疗支出</v>
      </c>
      <c r="B683" s="96">
        <v>4.88</v>
      </c>
      <c r="C683" s="92"/>
      <c r="D683" s="85">
        <f t="shared" si="10"/>
        <v>4.88</v>
      </c>
    </row>
    <row r="684" spans="1:4">
      <c r="A684" s="82" t="str">
        <f>'[2]汇总表（预算股统一填）'!A686</f>
        <v>21012 财政对基本医疗保险基金的补助</v>
      </c>
      <c r="B684" s="101">
        <f>SUM(B685:B687)</f>
        <v>377.84</v>
      </c>
      <c r="C684" s="84">
        <f>SUM(C685:C687)</f>
        <v>0</v>
      </c>
      <c r="D684" s="85">
        <f t="shared" si="10"/>
        <v>377.84</v>
      </c>
    </row>
    <row r="685" spans="1:4">
      <c r="A685" s="82" t="str">
        <f>'[2]汇总表（预算股统一填）'!A687</f>
        <v>2101201 财政对职工基本医疗保险基金的补助</v>
      </c>
      <c r="B685" s="96">
        <v>2</v>
      </c>
      <c r="C685" s="92"/>
      <c r="D685" s="85">
        <f t="shared" si="10"/>
        <v>2</v>
      </c>
    </row>
    <row r="686" spans="1:4">
      <c r="A686" s="82" t="str">
        <f>'[2]汇总表（预算股统一填）'!A688</f>
        <v>2101202 财政对城乡居民基本医疗保险基金的补助</v>
      </c>
      <c r="B686" s="96">
        <v>375.84</v>
      </c>
      <c r="C686" s="92"/>
      <c r="D686" s="85">
        <f t="shared" si="10"/>
        <v>375.84</v>
      </c>
    </row>
    <row r="687" ht="14.25" spans="1:4">
      <c r="A687" s="86" t="str">
        <f>'[2]汇总表（预算股统一填）'!A689</f>
        <v>2101299 财政对其他基本医疗保险基金的补助</v>
      </c>
      <c r="B687" s="87"/>
      <c r="C687" s="88"/>
      <c r="D687" s="89">
        <f t="shared" si="10"/>
        <v>0</v>
      </c>
    </row>
    <row r="688" spans="1:4">
      <c r="A688" s="82" t="str">
        <f>'[2]汇总表（预算股统一填）'!A690</f>
        <v>21013 医疗救助</v>
      </c>
      <c r="B688" s="101">
        <f>SUM(B689:B691)</f>
        <v>1520.06</v>
      </c>
      <c r="C688" s="84">
        <f>SUM(C689:C691)</f>
        <v>-218.62</v>
      </c>
      <c r="D688" s="85">
        <f t="shared" si="10"/>
        <v>1301.44</v>
      </c>
    </row>
    <row r="689" ht="17.25" spans="1:4">
      <c r="A689" s="82" t="str">
        <f>'[2]汇总表（预算股统一填）'!A691</f>
        <v>2101301 城乡医疗救助</v>
      </c>
      <c r="B689" s="96">
        <v>938.79</v>
      </c>
      <c r="C689" s="91">
        <v>-140.33</v>
      </c>
      <c r="D689" s="85">
        <f t="shared" si="10"/>
        <v>798.46</v>
      </c>
    </row>
    <row r="690" spans="1:4">
      <c r="A690" s="82" t="str">
        <f>'[2]汇总表（预算股统一填）'!A692</f>
        <v>2101302 疾病应急救助</v>
      </c>
      <c r="B690" s="96">
        <v>2</v>
      </c>
      <c r="C690" s="92">
        <v>0</v>
      </c>
      <c r="D690" s="85">
        <f t="shared" si="10"/>
        <v>2</v>
      </c>
    </row>
    <row r="691" spans="1:4">
      <c r="A691" s="82" t="str">
        <f>'[2]汇总表（预算股统一填）'!A693</f>
        <v>2101399 其他医疗救助支出</v>
      </c>
      <c r="B691" s="93">
        <v>579.27</v>
      </c>
      <c r="C691" s="92">
        <v>-78.29</v>
      </c>
      <c r="D691" s="85">
        <f t="shared" si="10"/>
        <v>500.98</v>
      </c>
    </row>
    <row r="692" spans="1:4">
      <c r="A692" s="82" t="str">
        <f>'[2]汇总表（预算股统一填）'!A694</f>
        <v>21014 优抚对象医疗</v>
      </c>
      <c r="B692" s="83">
        <f>SUM(B693:B694)</f>
        <v>64.77</v>
      </c>
      <c r="C692" s="84">
        <f>SUM(C693:C694)</f>
        <v>-2.73</v>
      </c>
      <c r="D692" s="85">
        <f t="shared" si="10"/>
        <v>62.04</v>
      </c>
    </row>
    <row r="693" spans="1:4">
      <c r="A693" s="82" t="str">
        <f>'[2]汇总表（预算股统一填）'!A695</f>
        <v>2101401 优抚对象医疗补助</v>
      </c>
      <c r="B693" s="93"/>
      <c r="C693" s="92">
        <v>-2.73</v>
      </c>
      <c r="D693" s="85">
        <f t="shared" si="10"/>
        <v>-2.73</v>
      </c>
    </row>
    <row r="694" spans="1:4">
      <c r="A694" s="82" t="str">
        <f>'[2]汇总表（预算股统一填）'!A696</f>
        <v>2101499 其他优抚对象医疗支出</v>
      </c>
      <c r="B694" s="93">
        <v>64.77</v>
      </c>
      <c r="C694" s="92"/>
      <c r="D694" s="85">
        <f t="shared" si="10"/>
        <v>64.77</v>
      </c>
    </row>
    <row r="695" spans="1:4">
      <c r="A695" s="82" t="str">
        <f>'[2]汇总表（预算股统一填）'!A697</f>
        <v>21015 医疗保障管理事务</v>
      </c>
      <c r="B695" s="83">
        <f>SUM(B696:B703)</f>
        <v>18</v>
      </c>
      <c r="C695" s="84">
        <f>SUM(C696:C703)</f>
        <v>0</v>
      </c>
      <c r="D695" s="85">
        <f t="shared" si="10"/>
        <v>18</v>
      </c>
    </row>
    <row r="696" ht="14.25" spans="1:4">
      <c r="A696" s="86" t="str">
        <f>'[2]汇总表（预算股统一填）'!A698</f>
        <v>2101501 行政运行</v>
      </c>
      <c r="B696" s="87"/>
      <c r="C696" s="88"/>
      <c r="D696" s="89">
        <f t="shared" si="10"/>
        <v>0</v>
      </c>
    </row>
    <row r="697" ht="14.25" spans="1:4">
      <c r="A697" s="86" t="str">
        <f>'[2]汇总表（预算股统一填）'!A699</f>
        <v>2101502 一般行政管理事务</v>
      </c>
      <c r="B697" s="87"/>
      <c r="C697" s="88"/>
      <c r="D697" s="89">
        <f t="shared" si="10"/>
        <v>0</v>
      </c>
    </row>
    <row r="698" ht="14.25" spans="1:4">
      <c r="A698" s="86" t="str">
        <f>'[2]汇总表（预算股统一填）'!A700</f>
        <v>2101503 机关服务</v>
      </c>
      <c r="B698" s="87"/>
      <c r="C698" s="88"/>
      <c r="D698" s="89">
        <f t="shared" si="10"/>
        <v>0</v>
      </c>
    </row>
    <row r="699" ht="14.25" spans="1:4">
      <c r="A699" s="86" t="str">
        <f>'[2]汇总表（预算股统一填）'!A701</f>
        <v>2101504 信息化建设</v>
      </c>
      <c r="B699" s="87"/>
      <c r="C699" s="88"/>
      <c r="D699" s="89">
        <f t="shared" si="10"/>
        <v>0</v>
      </c>
    </row>
    <row r="700" ht="14.25" spans="1:4">
      <c r="A700" s="86" t="str">
        <f>'[2]汇总表（预算股统一填）'!A702</f>
        <v>2101505 医疗保障政策管理</v>
      </c>
      <c r="B700" s="87"/>
      <c r="C700" s="88"/>
      <c r="D700" s="89">
        <f t="shared" si="10"/>
        <v>0</v>
      </c>
    </row>
    <row r="701" ht="14.25" spans="1:4">
      <c r="A701" s="86" t="str">
        <f>'[2]汇总表（预算股统一填）'!A703</f>
        <v>2101506 医疗保障经办事务</v>
      </c>
      <c r="B701" s="87"/>
      <c r="C701" s="88"/>
      <c r="D701" s="89">
        <f t="shared" si="10"/>
        <v>0</v>
      </c>
    </row>
    <row r="702" ht="14.25" spans="1:4">
      <c r="A702" s="86" t="str">
        <f>'[2]汇总表（预算股统一填）'!A704</f>
        <v>2101550 事业运行</v>
      </c>
      <c r="B702" s="90"/>
      <c r="C702" s="88"/>
      <c r="D702" s="89">
        <f t="shared" si="10"/>
        <v>0</v>
      </c>
    </row>
    <row r="703" spans="1:4">
      <c r="A703" s="82" t="str">
        <f>'[2]汇总表（预算股统一填）'!A705</f>
        <v>2101599 其他医疗保障管理事务支出</v>
      </c>
      <c r="B703" s="96">
        <v>18</v>
      </c>
      <c r="C703" s="92">
        <v>0</v>
      </c>
      <c r="D703" s="85">
        <f t="shared" si="10"/>
        <v>18</v>
      </c>
    </row>
    <row r="704" spans="1:4">
      <c r="A704" s="82" t="str">
        <f>'[2]汇总表（预算股统一填）'!A706</f>
        <v>21016 老龄卫生健康事务</v>
      </c>
      <c r="B704" s="101">
        <f>SUM(B705)</f>
        <v>297.75</v>
      </c>
      <c r="C704" s="84">
        <f>SUM(C705)</f>
        <v>0</v>
      </c>
      <c r="D704" s="85">
        <f t="shared" si="10"/>
        <v>297.75</v>
      </c>
    </row>
    <row r="705" spans="1:4">
      <c r="A705" s="82" t="str">
        <f>'[2]汇总表（预算股统一填）'!A707</f>
        <v>2101601 老龄卫生健康事务</v>
      </c>
      <c r="B705" s="96">
        <v>297.75</v>
      </c>
      <c r="C705" s="92"/>
      <c r="D705" s="85">
        <f t="shared" si="10"/>
        <v>297.75</v>
      </c>
    </row>
    <row r="706" spans="1:4">
      <c r="A706" s="82" t="str">
        <f>'[2]汇总表（预算股统一填）'!A708</f>
        <v>21099 其他卫生健康支出</v>
      </c>
      <c r="B706" s="101">
        <f>SUM(B707)</f>
        <v>205.65</v>
      </c>
      <c r="C706" s="84">
        <f>SUM(C707)</f>
        <v>-9218.14</v>
      </c>
      <c r="D706" s="85">
        <f t="shared" si="10"/>
        <v>-9012.49</v>
      </c>
    </row>
    <row r="707" spans="1:4">
      <c r="A707" s="82" t="str">
        <f>'[2]汇总表（预算股统一填）'!A709</f>
        <v>2109901 其他卫生健康支出</v>
      </c>
      <c r="B707" s="96">
        <v>205.65</v>
      </c>
      <c r="C707" s="92">
        <v>-9218.14</v>
      </c>
      <c r="D707" s="85">
        <f t="shared" si="10"/>
        <v>-9012.49</v>
      </c>
    </row>
    <row r="708" spans="1:4">
      <c r="A708" s="82" t="str">
        <f>'[2]汇总表（预算股统一填）'!A710</f>
        <v>211 节能环保支出</v>
      </c>
      <c r="B708" s="83">
        <f>SUM(B709,B718,B722,B730,B736,B743,B749,B752,B755,B756,B757,B763,B764,B765,B780)</f>
        <v>5407.31</v>
      </c>
      <c r="C708" s="84">
        <f>SUM(C709,C718,C722,C730,C736,C743,C749,C752,C755,C756,C757,C763,C764,C765,C780)</f>
        <v>-8581.36</v>
      </c>
      <c r="D708" s="85">
        <f t="shared" ref="D708:D771" si="11">B708+C708</f>
        <v>-3174.05</v>
      </c>
    </row>
    <row r="709" spans="1:4">
      <c r="A709" s="82" t="str">
        <f>'[2]汇总表（预算股统一填）'!A711</f>
        <v>21101 环境保护管理事务</v>
      </c>
      <c r="B709" s="83">
        <f>SUM(B710:B717)</f>
        <v>300</v>
      </c>
      <c r="C709" s="84">
        <f>SUM(C710:C717)</f>
        <v>-2000</v>
      </c>
      <c r="D709" s="85">
        <f t="shared" si="11"/>
        <v>-1700</v>
      </c>
    </row>
    <row r="710" ht="14.25" spans="1:4">
      <c r="A710" s="86" t="str">
        <f>'[2]汇总表（预算股统一填）'!A712</f>
        <v>2110101 行政运行</v>
      </c>
      <c r="B710" s="87"/>
      <c r="C710" s="88"/>
      <c r="D710" s="89">
        <f t="shared" si="11"/>
        <v>0</v>
      </c>
    </row>
    <row r="711" ht="14.25" spans="1:4">
      <c r="A711" s="86" t="str">
        <f>'[2]汇总表（预算股统一填）'!A713</f>
        <v>2110102 一般行政管理事务</v>
      </c>
      <c r="B711" s="87"/>
      <c r="C711" s="88"/>
      <c r="D711" s="89">
        <f t="shared" si="11"/>
        <v>0</v>
      </c>
    </row>
    <row r="712" ht="14.25" spans="1:4">
      <c r="A712" s="86" t="str">
        <f>'[2]汇总表（预算股统一填）'!A714</f>
        <v>2110103 机关服务</v>
      </c>
      <c r="B712" s="87"/>
      <c r="C712" s="88"/>
      <c r="D712" s="89">
        <f t="shared" si="11"/>
        <v>0</v>
      </c>
    </row>
    <row r="713" spans="1:4">
      <c r="A713" s="82" t="str">
        <f>'[2]汇总表（预算股统一填）'!A715</f>
        <v>2110104 生态环境保护宣传</v>
      </c>
      <c r="B713" s="93">
        <v>300</v>
      </c>
      <c r="C713" s="92"/>
      <c r="D713" s="85">
        <f t="shared" si="11"/>
        <v>300</v>
      </c>
    </row>
    <row r="714" ht="14.25" spans="1:4">
      <c r="A714" s="86" t="str">
        <f>'[2]汇总表（预算股统一填）'!A716</f>
        <v>2110105 环境保护法规、规划及标准</v>
      </c>
      <c r="B714" s="87"/>
      <c r="C714" s="88"/>
      <c r="D714" s="89">
        <f t="shared" si="11"/>
        <v>0</v>
      </c>
    </row>
    <row r="715" ht="14.25" spans="1:4">
      <c r="A715" s="86" t="str">
        <f>'[2]汇总表（预算股统一填）'!A717</f>
        <v>2110106 生态环境国际合作及履约</v>
      </c>
      <c r="B715" s="87"/>
      <c r="C715" s="88"/>
      <c r="D715" s="89">
        <f t="shared" si="11"/>
        <v>0</v>
      </c>
    </row>
    <row r="716" ht="14.25" spans="1:4">
      <c r="A716" s="86" t="str">
        <f>'[2]汇总表（预算股统一填）'!A718</f>
        <v>2110107 生态环境保护行政许可</v>
      </c>
      <c r="B716" s="87"/>
      <c r="C716" s="88"/>
      <c r="D716" s="89">
        <f t="shared" si="11"/>
        <v>0</v>
      </c>
    </row>
    <row r="717" ht="17.25" spans="1:4">
      <c r="A717" s="82" t="str">
        <f>'[2]汇总表（预算股统一填）'!A719</f>
        <v>2110199 其他环境保护管理事务支出</v>
      </c>
      <c r="B717" s="93"/>
      <c r="C717" s="91">
        <v>-2000</v>
      </c>
      <c r="D717" s="85">
        <f t="shared" si="11"/>
        <v>-2000</v>
      </c>
    </row>
    <row r="718" spans="1:4">
      <c r="A718" s="82" t="str">
        <f>'[2]汇总表（预算股统一填）'!A720</f>
        <v>21102 环境监测与监察</v>
      </c>
      <c r="B718" s="83">
        <f>SUM(B719:B721)</f>
        <v>11</v>
      </c>
      <c r="C718" s="84">
        <f>SUM(C719:C721)</f>
        <v>-6</v>
      </c>
      <c r="D718" s="85">
        <f t="shared" si="11"/>
        <v>5</v>
      </c>
    </row>
    <row r="719" ht="14.25" spans="1:4">
      <c r="A719" s="86" t="str">
        <f>'[2]汇总表（预算股统一填）'!A721</f>
        <v>2110203 建设项目环评审查与监督</v>
      </c>
      <c r="B719" s="87"/>
      <c r="C719" s="88"/>
      <c r="D719" s="89">
        <f t="shared" si="11"/>
        <v>0</v>
      </c>
    </row>
    <row r="720" ht="14.25" spans="1:4">
      <c r="A720" s="86" t="str">
        <f>'[2]汇总表（预算股统一填）'!A722</f>
        <v>2110204 核与辐射安全监督</v>
      </c>
      <c r="B720" s="87"/>
      <c r="C720" s="88"/>
      <c r="D720" s="89">
        <f t="shared" si="11"/>
        <v>0</v>
      </c>
    </row>
    <row r="721" spans="1:4">
      <c r="A721" s="82" t="str">
        <f>'[2]汇总表（预算股统一填）'!A723</f>
        <v>2110299 其他环境监测与监察支出</v>
      </c>
      <c r="B721" s="93">
        <v>11</v>
      </c>
      <c r="C721" s="92">
        <v>-6</v>
      </c>
      <c r="D721" s="85">
        <f t="shared" si="11"/>
        <v>5</v>
      </c>
    </row>
    <row r="722" spans="1:4">
      <c r="A722" s="82" t="str">
        <f>'[2]汇总表（预算股统一填）'!A724</f>
        <v>21103 污染防治</v>
      </c>
      <c r="B722" s="83">
        <f>SUM(B723:B729)</f>
        <v>1558.14</v>
      </c>
      <c r="C722" s="84">
        <f>SUM(C723:C729)</f>
        <v>-300</v>
      </c>
      <c r="D722" s="85">
        <f t="shared" si="11"/>
        <v>1258.14</v>
      </c>
    </row>
    <row r="723" ht="14.25" spans="1:4">
      <c r="A723" s="86" t="str">
        <f>'[2]汇总表（预算股统一填）'!A725</f>
        <v>2110301 大气</v>
      </c>
      <c r="B723" s="90"/>
      <c r="C723" s="88"/>
      <c r="D723" s="89">
        <f t="shared" si="11"/>
        <v>0</v>
      </c>
    </row>
    <row r="724" spans="1:4">
      <c r="A724" s="82" t="str">
        <f>'[2]汇总表（预算股统一填）'!A726</f>
        <v>2110302 水体</v>
      </c>
      <c r="B724" s="96">
        <v>1306.84</v>
      </c>
      <c r="C724" s="92">
        <v>-300</v>
      </c>
      <c r="D724" s="85">
        <f t="shared" si="11"/>
        <v>1006.84</v>
      </c>
    </row>
    <row r="725" ht="14.25" spans="1:4">
      <c r="A725" s="86" t="str">
        <f>'[2]汇总表（预算股统一填）'!A727</f>
        <v>2110303 噪声</v>
      </c>
      <c r="B725" s="90"/>
      <c r="C725" s="88"/>
      <c r="D725" s="89">
        <f t="shared" si="11"/>
        <v>0</v>
      </c>
    </row>
    <row r="726" spans="1:4">
      <c r="A726" s="82" t="str">
        <f>'[2]汇总表（预算股统一填）'!A728</f>
        <v>2110304 固体废弃物与化学品</v>
      </c>
      <c r="B726" s="96">
        <v>251.3</v>
      </c>
      <c r="C726" s="92"/>
      <c r="D726" s="85">
        <f t="shared" si="11"/>
        <v>251.3</v>
      </c>
    </row>
    <row r="727" ht="14.25" spans="1:4">
      <c r="A727" s="86" t="str">
        <f>'[2]汇总表（预算股统一填）'!A729</f>
        <v>2110305 放射源和放射性废物监管</v>
      </c>
      <c r="B727" s="87"/>
      <c r="C727" s="88"/>
      <c r="D727" s="89">
        <f t="shared" si="11"/>
        <v>0</v>
      </c>
    </row>
    <row r="728" ht="14.25" spans="1:4">
      <c r="A728" s="86" t="str">
        <f>'[2]汇总表（预算股统一填）'!A730</f>
        <v>2110306 辐射</v>
      </c>
      <c r="B728" s="90"/>
      <c r="C728" s="88"/>
      <c r="D728" s="89">
        <f t="shared" si="11"/>
        <v>0</v>
      </c>
    </row>
    <row r="729" ht="14.25" spans="1:4">
      <c r="A729" s="86" t="str">
        <f>'[2]汇总表（预算股统一填）'!A731</f>
        <v>2110399 其他污染防治支出</v>
      </c>
      <c r="B729" s="103"/>
      <c r="C729" s="88"/>
      <c r="D729" s="89">
        <f t="shared" si="11"/>
        <v>0</v>
      </c>
    </row>
    <row r="730" spans="1:4">
      <c r="A730" s="82" t="str">
        <f>'[2]汇总表（预算股统一填）'!A732</f>
        <v>21104 自然生态保护</v>
      </c>
      <c r="B730" s="83">
        <f>SUM(B731:B735)</f>
        <v>391.08</v>
      </c>
      <c r="C730" s="84">
        <f>SUM(C731:C735)</f>
        <v>0</v>
      </c>
      <c r="D730" s="85">
        <f t="shared" si="11"/>
        <v>391.08</v>
      </c>
    </row>
    <row r="731" ht="14.25" spans="1:4">
      <c r="A731" s="86" t="str">
        <f>'[2]汇总表（预算股统一填）'!A733</f>
        <v>2110401 生态保护</v>
      </c>
      <c r="B731" s="90"/>
      <c r="C731" s="88"/>
      <c r="D731" s="89">
        <f t="shared" si="11"/>
        <v>0</v>
      </c>
    </row>
    <row r="732" spans="1:4">
      <c r="A732" s="82" t="str">
        <f>'[2]汇总表（预算股统一填）'!A734</f>
        <v>2110402 农村环境保护</v>
      </c>
      <c r="B732" s="96">
        <v>391.08</v>
      </c>
      <c r="C732" s="92"/>
      <c r="D732" s="85">
        <f t="shared" si="11"/>
        <v>391.08</v>
      </c>
    </row>
    <row r="733" ht="14.25" spans="1:4">
      <c r="A733" s="86" t="str">
        <f>'[2]汇总表（预算股统一填）'!A735</f>
        <v>2110403 自然保护区</v>
      </c>
      <c r="B733" s="87"/>
      <c r="C733" s="88"/>
      <c r="D733" s="89">
        <f t="shared" si="11"/>
        <v>0</v>
      </c>
    </row>
    <row r="734" ht="14.25" spans="1:4">
      <c r="A734" s="86" t="str">
        <f>'[2]汇总表（预算股统一填）'!A736</f>
        <v>2110404 生物及物种资源保护</v>
      </c>
      <c r="B734" s="90"/>
      <c r="C734" s="88"/>
      <c r="D734" s="89">
        <f t="shared" si="11"/>
        <v>0</v>
      </c>
    </row>
    <row r="735" ht="14.25" spans="1:4">
      <c r="A735" s="86" t="str">
        <f>'[2]汇总表（预算股统一填）'!A737</f>
        <v>2110499 其他自然生态保护支出</v>
      </c>
      <c r="B735" s="103"/>
      <c r="C735" s="88">
        <v>0</v>
      </c>
      <c r="D735" s="89">
        <f t="shared" si="11"/>
        <v>0</v>
      </c>
    </row>
    <row r="736" spans="1:4">
      <c r="A736" s="82" t="str">
        <f>'[2]汇总表（预算股统一填）'!A738</f>
        <v>21105 天然林保护</v>
      </c>
      <c r="B736" s="83">
        <f>SUM(B737:B742)</f>
        <v>383</v>
      </c>
      <c r="C736" s="84">
        <f>SUM(C737:C742)</f>
        <v>-1854.05</v>
      </c>
      <c r="D736" s="85">
        <f t="shared" si="11"/>
        <v>-1471.05</v>
      </c>
    </row>
    <row r="737" ht="14.25" spans="1:4">
      <c r="A737" s="86" t="str">
        <f>'[2]汇总表（预算股统一填）'!A739</f>
        <v>2110501 森林管护</v>
      </c>
      <c r="B737" s="87"/>
      <c r="C737" s="88"/>
      <c r="D737" s="89">
        <f t="shared" si="11"/>
        <v>0</v>
      </c>
    </row>
    <row r="738" ht="14.25" spans="1:4">
      <c r="A738" s="86" t="str">
        <f>'[2]汇总表（预算股统一填）'!A740</f>
        <v>2110502 社会保险补助</v>
      </c>
      <c r="B738" s="87"/>
      <c r="C738" s="88"/>
      <c r="D738" s="89">
        <f t="shared" si="11"/>
        <v>0</v>
      </c>
    </row>
    <row r="739" ht="14.25" spans="1:4">
      <c r="A739" s="86" t="str">
        <f>'[2]汇总表（预算股统一填）'!A741</f>
        <v>2110503 政策性社会性支出补助</v>
      </c>
      <c r="B739" s="87"/>
      <c r="C739" s="88"/>
      <c r="D739" s="89">
        <f t="shared" si="11"/>
        <v>0</v>
      </c>
    </row>
    <row r="740" ht="14.25" spans="1:4">
      <c r="A740" s="86" t="str">
        <f>'[2]汇总表（预算股统一填）'!A742</f>
        <v>2110506 天然林保护工程建设</v>
      </c>
      <c r="B740" s="87"/>
      <c r="C740" s="88"/>
      <c r="D740" s="89">
        <f t="shared" si="11"/>
        <v>0</v>
      </c>
    </row>
    <row r="741" ht="17.25" spans="1:4">
      <c r="A741" s="82" t="str">
        <f>'[2]汇总表（预算股统一填）'!A743</f>
        <v>2110507 停伐补助</v>
      </c>
      <c r="B741" s="93"/>
      <c r="C741" s="91">
        <v>-354.05</v>
      </c>
      <c r="D741" s="85">
        <f t="shared" si="11"/>
        <v>-354.05</v>
      </c>
    </row>
    <row r="742" spans="1:4">
      <c r="A742" s="82" t="str">
        <f>'[2]汇总表（预算股统一填）'!A744</f>
        <v>2110599 其他天然林保护支出</v>
      </c>
      <c r="B742" s="93">
        <v>383</v>
      </c>
      <c r="C742" s="92">
        <v>-1500</v>
      </c>
      <c r="D742" s="85">
        <f t="shared" si="11"/>
        <v>-1117</v>
      </c>
    </row>
    <row r="743" spans="1:4">
      <c r="A743" s="82" t="str">
        <f>'[2]汇总表（预算股统一填）'!A745</f>
        <v>21106 退耕还林</v>
      </c>
      <c r="B743" s="83">
        <f>SUM(B744:B748)</f>
        <v>1974.09</v>
      </c>
      <c r="C743" s="84">
        <f>SUM(C744:C748)</f>
        <v>-3703</v>
      </c>
      <c r="D743" s="85">
        <f t="shared" si="11"/>
        <v>-1728.91</v>
      </c>
    </row>
    <row r="744" ht="17.25" spans="1:4">
      <c r="A744" s="82" t="str">
        <f>'[2]汇总表（预算股统一填）'!A746</f>
        <v>2110602 退耕现金</v>
      </c>
      <c r="B744" s="93"/>
      <c r="C744" s="91">
        <v>-1495</v>
      </c>
      <c r="D744" s="85">
        <f t="shared" si="11"/>
        <v>-1495</v>
      </c>
    </row>
    <row r="745" ht="14.25" spans="1:4">
      <c r="A745" s="86" t="str">
        <f>'[2]汇总表（预算股统一填）'!A747</f>
        <v>2110603 退耕还林粮食折现补贴</v>
      </c>
      <c r="B745" s="87"/>
      <c r="C745" s="88"/>
      <c r="D745" s="89">
        <f t="shared" si="11"/>
        <v>0</v>
      </c>
    </row>
    <row r="746" ht="14.25" spans="1:4">
      <c r="A746" s="86" t="str">
        <f>'[2]汇总表（预算股统一填）'!A748</f>
        <v>2110604 退耕还林粮食费用补贴</v>
      </c>
      <c r="B746" s="87"/>
      <c r="C746" s="88"/>
      <c r="D746" s="89">
        <f t="shared" si="11"/>
        <v>0</v>
      </c>
    </row>
    <row r="747" ht="14.25" spans="1:4">
      <c r="A747" s="86" t="str">
        <f>'[2]汇总表（预算股统一填）'!A749</f>
        <v>2110605 退耕还林工程建设</v>
      </c>
      <c r="B747" s="87"/>
      <c r="C747" s="88"/>
      <c r="D747" s="89">
        <f t="shared" si="11"/>
        <v>0</v>
      </c>
    </row>
    <row r="748" spans="1:4">
      <c r="A748" s="82" t="str">
        <f>'[2]汇总表（预算股统一填）'!A750</f>
        <v>2110699 其他退耕还林支出</v>
      </c>
      <c r="B748" s="93">
        <v>1974.09</v>
      </c>
      <c r="C748" s="92">
        <f>-3000+792</f>
        <v>-2208</v>
      </c>
      <c r="D748" s="85">
        <f t="shared" si="11"/>
        <v>-233.91</v>
      </c>
    </row>
    <row r="749" ht="14.25" spans="1:4">
      <c r="A749" s="86" t="str">
        <f>'[2]汇总表（预算股统一填）'!A751</f>
        <v>21107 风沙荒漠治理</v>
      </c>
      <c r="B749" s="89">
        <f>SUM(B750:B751)</f>
        <v>0</v>
      </c>
      <c r="C749" s="94">
        <f>SUM(C750:C751)</f>
        <v>0</v>
      </c>
      <c r="D749" s="89">
        <f t="shared" si="11"/>
        <v>0</v>
      </c>
    </row>
    <row r="750" ht="14.25" spans="1:4">
      <c r="A750" s="86" t="str">
        <f>'[2]汇总表（预算股统一填）'!A752</f>
        <v>2110704 京津风沙源治理工程建设</v>
      </c>
      <c r="B750" s="87"/>
      <c r="C750" s="88"/>
      <c r="D750" s="89">
        <f t="shared" si="11"/>
        <v>0</v>
      </c>
    </row>
    <row r="751" ht="14.25" spans="1:4">
      <c r="A751" s="86" t="str">
        <f>'[2]汇总表（预算股统一填）'!A753</f>
        <v>2110799 其他风沙荒漠治理支出</v>
      </c>
      <c r="B751" s="87"/>
      <c r="C751" s="88"/>
      <c r="D751" s="89">
        <f t="shared" si="11"/>
        <v>0</v>
      </c>
    </row>
    <row r="752" ht="14.25" spans="1:4">
      <c r="A752" s="86" t="str">
        <f>'[2]汇总表（预算股统一填）'!A754</f>
        <v>21108 退牧还草</v>
      </c>
      <c r="B752" s="89">
        <f>SUM(B753:B754)</f>
        <v>0</v>
      </c>
      <c r="C752" s="94">
        <f>SUM(C753:C754)</f>
        <v>0</v>
      </c>
      <c r="D752" s="89">
        <f t="shared" si="11"/>
        <v>0</v>
      </c>
    </row>
    <row r="753" ht="14.25" spans="1:4">
      <c r="A753" s="86" t="str">
        <f>'[2]汇总表（预算股统一填）'!A755</f>
        <v>2110804 退牧还草工程建设</v>
      </c>
      <c r="B753" s="87"/>
      <c r="C753" s="88"/>
      <c r="D753" s="89">
        <f t="shared" si="11"/>
        <v>0</v>
      </c>
    </row>
    <row r="754" ht="14.25" spans="1:4">
      <c r="A754" s="86" t="str">
        <f>'[2]汇总表（预算股统一填）'!A756</f>
        <v>2110899 其他退牧还草支出</v>
      </c>
      <c r="B754" s="87"/>
      <c r="C754" s="88"/>
      <c r="D754" s="89">
        <f t="shared" si="11"/>
        <v>0</v>
      </c>
    </row>
    <row r="755" spans="1:4">
      <c r="A755" s="82" t="str">
        <f>'[2]汇总表（预算股统一填）'!A757</f>
        <v>21109 已垦草原退耕还草</v>
      </c>
      <c r="B755" s="93">
        <v>10</v>
      </c>
      <c r="C755" s="92"/>
      <c r="D755" s="85">
        <f t="shared" si="11"/>
        <v>10</v>
      </c>
    </row>
    <row r="756" ht="17.25" spans="1:4">
      <c r="A756" s="82" t="str">
        <f>'[2]汇总表（预算股统一填）'!A758</f>
        <v>21110 能源节约利用</v>
      </c>
      <c r="B756" s="93"/>
      <c r="C756" s="91">
        <v>-25.3</v>
      </c>
      <c r="D756" s="85">
        <f t="shared" si="11"/>
        <v>-25.3</v>
      </c>
    </row>
    <row r="757" spans="1:4">
      <c r="A757" s="82" t="str">
        <f>'[2]汇总表（预算股统一填）'!A759</f>
        <v>21111 污染减排</v>
      </c>
      <c r="B757" s="83">
        <f>SUM(B758:B762)</f>
        <v>0</v>
      </c>
      <c r="C757" s="84">
        <f>SUM(C758:C762)</f>
        <v>-8.1</v>
      </c>
      <c r="D757" s="85">
        <f t="shared" si="11"/>
        <v>-8.1</v>
      </c>
    </row>
    <row r="758" ht="14.25" spans="1:4">
      <c r="A758" s="86" t="str">
        <f>'[2]汇总表（预算股统一填）'!A760</f>
        <v>2111101 生态环境监测与信息</v>
      </c>
      <c r="B758" s="87"/>
      <c r="C758" s="88"/>
      <c r="D758" s="89">
        <f t="shared" si="11"/>
        <v>0</v>
      </c>
    </row>
    <row r="759" ht="14.25" spans="1:4">
      <c r="A759" s="86" t="str">
        <f>'[2]汇总表（预算股统一填）'!A761</f>
        <v>2111102 生态环境执法监察</v>
      </c>
      <c r="B759" s="87"/>
      <c r="C759" s="88"/>
      <c r="D759" s="89">
        <f t="shared" si="11"/>
        <v>0</v>
      </c>
    </row>
    <row r="760" ht="14.25" spans="1:4">
      <c r="A760" s="86" t="str">
        <f>'[2]汇总表（预算股统一填）'!A762</f>
        <v>2111103 减排专项支出</v>
      </c>
      <c r="B760" s="87"/>
      <c r="C760" s="88"/>
      <c r="D760" s="89">
        <f t="shared" si="11"/>
        <v>0</v>
      </c>
    </row>
    <row r="761" ht="14.25" spans="1:4">
      <c r="A761" s="86" t="str">
        <f>'[2]汇总表（预算股统一填）'!A763</f>
        <v>2111104 清洁生产专项支出</v>
      </c>
      <c r="B761" s="87"/>
      <c r="C761" s="88"/>
      <c r="D761" s="89">
        <f t="shared" si="11"/>
        <v>0</v>
      </c>
    </row>
    <row r="762" ht="17.25" spans="1:4">
      <c r="A762" s="82" t="str">
        <f>'[2]汇总表（预算股统一填）'!A764</f>
        <v>2111199 其他污染减排支出</v>
      </c>
      <c r="B762" s="93"/>
      <c r="C762" s="91">
        <v>-8.1</v>
      </c>
      <c r="D762" s="85">
        <f t="shared" si="11"/>
        <v>-8.1</v>
      </c>
    </row>
    <row r="763" ht="14.25" spans="1:4">
      <c r="A763" s="86" t="str">
        <f>'[2]汇总表（预算股统一填）'!A765</f>
        <v>21112 可再生能源</v>
      </c>
      <c r="B763" s="87"/>
      <c r="C763" s="88"/>
      <c r="D763" s="89">
        <f t="shared" si="11"/>
        <v>0</v>
      </c>
    </row>
    <row r="764" ht="14.25" spans="1:4">
      <c r="A764" s="86" t="str">
        <f>'[2]汇总表（预算股统一填）'!A766</f>
        <v>21113 循环经济</v>
      </c>
      <c r="B764" s="87"/>
      <c r="C764" s="88"/>
      <c r="D764" s="89">
        <f t="shared" si="11"/>
        <v>0</v>
      </c>
    </row>
    <row r="765" ht="14.25" spans="1:4">
      <c r="A765" s="86" t="str">
        <f>'[2]汇总表（预算股统一填）'!A767</f>
        <v>21114 能源管理事务</v>
      </c>
      <c r="B765" s="89">
        <f>SUM(B766:B779)</f>
        <v>0</v>
      </c>
      <c r="C765" s="94">
        <f>SUM(C766:C779)</f>
        <v>0</v>
      </c>
      <c r="D765" s="89">
        <f t="shared" si="11"/>
        <v>0</v>
      </c>
    </row>
    <row r="766" ht="14.25" spans="1:4">
      <c r="A766" s="86" t="str">
        <f>'[2]汇总表（预算股统一填）'!A768</f>
        <v>2111401 行政运行</v>
      </c>
      <c r="B766" s="87"/>
      <c r="C766" s="88"/>
      <c r="D766" s="89">
        <f t="shared" si="11"/>
        <v>0</v>
      </c>
    </row>
    <row r="767" ht="14.25" spans="1:4">
      <c r="A767" s="86" t="str">
        <f>'[2]汇总表（预算股统一填）'!A769</f>
        <v>2111402 一般行政管理事务</v>
      </c>
      <c r="B767" s="87"/>
      <c r="C767" s="88"/>
      <c r="D767" s="89">
        <f t="shared" si="11"/>
        <v>0</v>
      </c>
    </row>
    <row r="768" ht="14.25" spans="1:4">
      <c r="A768" s="86" t="str">
        <f>'[2]汇总表（预算股统一填）'!A770</f>
        <v>2111403 机关服务</v>
      </c>
      <c r="B768" s="87"/>
      <c r="C768" s="88"/>
      <c r="D768" s="89">
        <f t="shared" si="11"/>
        <v>0</v>
      </c>
    </row>
    <row r="769" ht="14.25" spans="1:4">
      <c r="A769" s="86" t="str">
        <f>'[2]汇总表（预算股统一填）'!A771</f>
        <v>2111404 能源预测预警</v>
      </c>
      <c r="B769" s="87"/>
      <c r="C769" s="88"/>
      <c r="D769" s="89">
        <f t="shared" si="11"/>
        <v>0</v>
      </c>
    </row>
    <row r="770" ht="14.25" spans="1:4">
      <c r="A770" s="86" t="str">
        <f>'[2]汇总表（预算股统一填）'!A772</f>
        <v>2111405 能源战略规划与实施</v>
      </c>
      <c r="B770" s="87"/>
      <c r="C770" s="88"/>
      <c r="D770" s="89">
        <f t="shared" si="11"/>
        <v>0</v>
      </c>
    </row>
    <row r="771" ht="14.25" spans="1:4">
      <c r="A771" s="86" t="str">
        <f>'[2]汇总表（预算股统一填）'!A773</f>
        <v>2111406 能源科技装备</v>
      </c>
      <c r="B771" s="87"/>
      <c r="C771" s="88"/>
      <c r="D771" s="89">
        <f t="shared" si="11"/>
        <v>0</v>
      </c>
    </row>
    <row r="772" ht="14.25" spans="1:4">
      <c r="A772" s="86" t="str">
        <f>'[2]汇总表（预算股统一填）'!A774</f>
        <v>2111407 能源行业管理</v>
      </c>
      <c r="B772" s="87"/>
      <c r="C772" s="88"/>
      <c r="D772" s="89">
        <f t="shared" ref="D772:D835" si="12">B772+C772</f>
        <v>0</v>
      </c>
    </row>
    <row r="773" ht="14.25" spans="1:4">
      <c r="A773" s="86" t="str">
        <f>'[2]汇总表（预算股统一填）'!A775</f>
        <v>2111408 能源管理</v>
      </c>
      <c r="B773" s="87"/>
      <c r="C773" s="88"/>
      <c r="D773" s="89">
        <f t="shared" si="12"/>
        <v>0</v>
      </c>
    </row>
    <row r="774" ht="14.25" spans="1:4">
      <c r="A774" s="86" t="str">
        <f>'[2]汇总表（预算股统一填）'!A776</f>
        <v>2111409 石油储备发展管理</v>
      </c>
      <c r="B774" s="87"/>
      <c r="C774" s="88"/>
      <c r="D774" s="89">
        <f t="shared" si="12"/>
        <v>0</v>
      </c>
    </row>
    <row r="775" ht="14.25" spans="1:4">
      <c r="A775" s="86" t="str">
        <f>'[2]汇总表（预算股统一填）'!A777</f>
        <v>2111410 能源调查</v>
      </c>
      <c r="B775" s="87"/>
      <c r="C775" s="88"/>
      <c r="D775" s="89">
        <f t="shared" si="12"/>
        <v>0</v>
      </c>
    </row>
    <row r="776" ht="14.25" spans="1:4">
      <c r="A776" s="86" t="str">
        <f>'[2]汇总表（预算股统一填）'!A778</f>
        <v>2111411 信息化建设</v>
      </c>
      <c r="B776" s="87"/>
      <c r="C776" s="88"/>
      <c r="D776" s="89">
        <f t="shared" si="12"/>
        <v>0</v>
      </c>
    </row>
    <row r="777" ht="14.25" spans="1:4">
      <c r="A777" s="86" t="str">
        <f>'[2]汇总表（预算股统一填）'!A779</f>
        <v>2111413 农村电网建设</v>
      </c>
      <c r="B777" s="87"/>
      <c r="C777" s="88"/>
      <c r="D777" s="89">
        <f t="shared" si="12"/>
        <v>0</v>
      </c>
    </row>
    <row r="778" ht="14.25" spans="1:4">
      <c r="A778" s="86" t="str">
        <f>'[2]汇总表（预算股统一填）'!A780</f>
        <v>2111450 事业运行</v>
      </c>
      <c r="B778" s="87"/>
      <c r="C778" s="88"/>
      <c r="D778" s="89">
        <f t="shared" si="12"/>
        <v>0</v>
      </c>
    </row>
    <row r="779" ht="14.25" spans="1:4">
      <c r="A779" s="86" t="str">
        <f>'[2]汇总表（预算股统一填）'!A781</f>
        <v>2111499 其他能源管理事务支出</v>
      </c>
      <c r="B779" s="87"/>
      <c r="C779" s="88"/>
      <c r="D779" s="89">
        <f t="shared" si="12"/>
        <v>0</v>
      </c>
    </row>
    <row r="780" spans="1:4">
      <c r="A780" s="82" t="str">
        <f>'[2]汇总表（预算股统一填）'!A782</f>
        <v>21199 其他节能环保支出</v>
      </c>
      <c r="B780" s="93">
        <v>780</v>
      </c>
      <c r="C780" s="92">
        <v>-684.91</v>
      </c>
      <c r="D780" s="85">
        <f t="shared" si="12"/>
        <v>95.09</v>
      </c>
    </row>
    <row r="781" spans="1:4">
      <c r="A781" s="82" t="str">
        <f>'[2]汇总表（预算股统一填）'!A783</f>
        <v>212 城乡社区支出</v>
      </c>
      <c r="B781" s="83">
        <f>SUM(B782,B793,B794,B797,B798,B799)</f>
        <v>56150.31</v>
      </c>
      <c r="C781" s="84">
        <f>SUM(C782,C793,C794,C797,C798,C799)</f>
        <v>-1375.22</v>
      </c>
      <c r="D781" s="85">
        <f t="shared" si="12"/>
        <v>54775.09</v>
      </c>
    </row>
    <row r="782" spans="1:4">
      <c r="A782" s="82" t="str">
        <f>'[2]汇总表（预算股统一填）'!A784</f>
        <v>21201 城乡社区管理事务</v>
      </c>
      <c r="B782" s="83">
        <f>SUM(B783:B792)</f>
        <v>1573.43</v>
      </c>
      <c r="C782" s="84">
        <f>SUM(C783:C792)</f>
        <v>-54.46</v>
      </c>
      <c r="D782" s="85">
        <f t="shared" si="12"/>
        <v>1518.97</v>
      </c>
    </row>
    <row r="783" ht="14.25" spans="1:4">
      <c r="A783" s="86" t="str">
        <f>'[2]汇总表（预算股统一填）'!A785</f>
        <v>2120101 行政运行</v>
      </c>
      <c r="B783" s="87"/>
      <c r="C783" s="88"/>
      <c r="D783" s="89">
        <f t="shared" si="12"/>
        <v>0</v>
      </c>
    </row>
    <row r="784" ht="14.25" spans="1:4">
      <c r="A784" s="86" t="str">
        <f>'[2]汇总表（预算股统一填）'!A786</f>
        <v>2120102 一般行政管理事务</v>
      </c>
      <c r="B784" s="87"/>
      <c r="C784" s="88"/>
      <c r="D784" s="89">
        <f t="shared" si="12"/>
        <v>0</v>
      </c>
    </row>
    <row r="785" ht="14.25" spans="1:4">
      <c r="A785" s="86" t="str">
        <f>'[2]汇总表（预算股统一填）'!A787</f>
        <v>2120103 机关服务</v>
      </c>
      <c r="B785" s="90"/>
      <c r="C785" s="88"/>
      <c r="D785" s="89">
        <f t="shared" si="12"/>
        <v>0</v>
      </c>
    </row>
    <row r="786" spans="1:4">
      <c r="A786" s="82" t="str">
        <f>'[2]汇总表（预算股统一填）'!A788</f>
        <v>2120104 城管执法</v>
      </c>
      <c r="B786" s="96">
        <v>212.13</v>
      </c>
      <c r="C786" s="92">
        <v>-10</v>
      </c>
      <c r="D786" s="85">
        <f t="shared" si="12"/>
        <v>202.13</v>
      </c>
    </row>
    <row r="787" ht="14.25" spans="1:4">
      <c r="A787" s="86" t="str">
        <f>'[2]汇总表（预算股统一填）'!A789</f>
        <v>2120105 工程建设国家标准规范编制与监管</v>
      </c>
      <c r="B787" s="87"/>
      <c r="C787" s="88"/>
      <c r="D787" s="89">
        <f t="shared" si="12"/>
        <v>0</v>
      </c>
    </row>
    <row r="788" ht="14.25" spans="1:4">
      <c r="A788" s="86" t="str">
        <f>'[2]汇总表（预算股统一填）'!A790</f>
        <v>2120106 工程建设管理</v>
      </c>
      <c r="B788" s="87"/>
      <c r="C788" s="88"/>
      <c r="D788" s="89">
        <f t="shared" si="12"/>
        <v>0</v>
      </c>
    </row>
    <row r="789" ht="14.25" spans="1:4">
      <c r="A789" s="86" t="str">
        <f>'[2]汇总表（预算股统一填）'!A791</f>
        <v>2120107 市政公用行业市场监管</v>
      </c>
      <c r="B789" s="87"/>
      <c r="C789" s="88"/>
      <c r="D789" s="89">
        <f t="shared" si="12"/>
        <v>0</v>
      </c>
    </row>
    <row r="790" ht="14.25" spans="1:4">
      <c r="A790" s="86" t="str">
        <f>'[2]汇总表（预算股统一填）'!A792</f>
        <v>2120109 住宅建设与房地产市场监管</v>
      </c>
      <c r="B790" s="87"/>
      <c r="C790" s="88"/>
      <c r="D790" s="89">
        <f t="shared" si="12"/>
        <v>0</v>
      </c>
    </row>
    <row r="791" ht="14.25" spans="1:4">
      <c r="A791" s="86" t="str">
        <f>'[2]汇总表（预算股统一填）'!A793</f>
        <v>2120110 执业资格注册、资质审查</v>
      </c>
      <c r="B791" s="90"/>
      <c r="C791" s="88"/>
      <c r="D791" s="89">
        <f t="shared" si="12"/>
        <v>0</v>
      </c>
    </row>
    <row r="792" spans="1:4">
      <c r="A792" s="82" t="str">
        <f>'[2]汇总表（预算股统一填）'!A794</f>
        <v>2120199 其他城乡社区管理事务支出</v>
      </c>
      <c r="B792" s="96">
        <v>1361.3</v>
      </c>
      <c r="C792" s="92">
        <v>-44.46</v>
      </c>
      <c r="D792" s="85">
        <f t="shared" si="12"/>
        <v>1316.84</v>
      </c>
    </row>
    <row r="793" ht="14.25" spans="1:4">
      <c r="A793" s="86" t="str">
        <f>'[2]汇总表（预算股统一填）'!A795</f>
        <v>21202 城乡社区规划与管理</v>
      </c>
      <c r="B793" s="87"/>
      <c r="C793" s="88"/>
      <c r="D793" s="89">
        <f t="shared" si="12"/>
        <v>0</v>
      </c>
    </row>
    <row r="794" spans="1:4">
      <c r="A794" s="82" t="str">
        <f>'[2]汇总表（预算股统一填）'!A796</f>
        <v>21203 城乡社区公共设施</v>
      </c>
      <c r="B794" s="101">
        <f>SUM(B795:B796)</f>
        <v>3071.97</v>
      </c>
      <c r="C794" s="84">
        <f>SUM(C795:C796)</f>
        <v>-400</v>
      </c>
      <c r="D794" s="85">
        <f t="shared" si="12"/>
        <v>2671.97</v>
      </c>
    </row>
    <row r="795" spans="1:4">
      <c r="A795" s="82" t="str">
        <f>'[2]汇总表（预算股统一填）'!A797</f>
        <v>2120303 小城镇基础设施建设</v>
      </c>
      <c r="B795" s="96">
        <v>262</v>
      </c>
      <c r="C795" s="92">
        <v>-685</v>
      </c>
      <c r="D795" s="85">
        <f t="shared" si="12"/>
        <v>-423</v>
      </c>
    </row>
    <row r="796" ht="32" customHeight="1" spans="1:4">
      <c r="A796" s="82" t="str">
        <f>'[2]汇总表（预算股统一填）'!A798</f>
        <v>2120399 其他城乡社区公共设施支出</v>
      </c>
      <c r="B796" s="96">
        <v>2809.97</v>
      </c>
      <c r="C796" s="92">
        <v>285</v>
      </c>
      <c r="D796" s="85">
        <f t="shared" si="12"/>
        <v>3094.97</v>
      </c>
    </row>
    <row r="797" spans="1:4">
      <c r="A797" s="82" t="str">
        <f>'[2]汇总表（预算股统一填）'!A799</f>
        <v>21205 城乡社区环境卫生</v>
      </c>
      <c r="B797" s="96">
        <v>383.93</v>
      </c>
      <c r="C797" s="92">
        <v>0</v>
      </c>
      <c r="D797" s="85">
        <f t="shared" si="12"/>
        <v>383.93</v>
      </c>
    </row>
    <row r="798" ht="14.25" spans="1:4">
      <c r="A798" s="86" t="str">
        <f>'[2]汇总表（预算股统一填）'!A800</f>
        <v>21206 建设市场管理与监督</v>
      </c>
      <c r="B798" s="90"/>
      <c r="C798" s="88"/>
      <c r="D798" s="89">
        <f t="shared" si="12"/>
        <v>0</v>
      </c>
    </row>
    <row r="799" ht="36" customHeight="1" spans="1:4">
      <c r="A799" s="82" t="str">
        <f>'[2]汇总表（预算股统一填）'!A801</f>
        <v>21299 其他城乡社区支出</v>
      </c>
      <c r="B799" s="96">
        <f>55561.98-8762+4321</f>
        <v>51120.98</v>
      </c>
      <c r="C799" s="92">
        <v>-920.76</v>
      </c>
      <c r="D799" s="85">
        <f t="shared" si="12"/>
        <v>50200.22</v>
      </c>
    </row>
    <row r="800" ht="37" customHeight="1" spans="1:4">
      <c r="A800" s="82" t="str">
        <f>'[2]汇总表（预算股统一填）'!A802</f>
        <v>213 农林水支出</v>
      </c>
      <c r="B800" s="83">
        <f>SUM(B801,B826,B851,B877,B888,B899,B905,B912,B919,B922)</f>
        <v>13247.53</v>
      </c>
      <c r="C800" s="84">
        <f>SUM(C801,C826,C851,C877,C888,C899,C905,C912,C919,C922)</f>
        <v>-13423.41</v>
      </c>
      <c r="D800" s="85">
        <f t="shared" si="12"/>
        <v>-175.880000000001</v>
      </c>
    </row>
    <row r="801" spans="1:4">
      <c r="A801" s="82" t="str">
        <f>'[2]汇总表（预算股统一填）'!A803</f>
        <v>21301 农业</v>
      </c>
      <c r="B801" s="83">
        <f>SUM(B802:B825)</f>
        <v>4250</v>
      </c>
      <c r="C801" s="84">
        <f>SUM(C802:C825)</f>
        <v>-266.56</v>
      </c>
      <c r="D801" s="85">
        <f t="shared" si="12"/>
        <v>3983.44</v>
      </c>
    </row>
    <row r="802" ht="14.25" spans="1:4">
      <c r="A802" s="86" t="str">
        <f>'[2]汇总表（预算股统一填）'!A804</f>
        <v>2130101 行政运行</v>
      </c>
      <c r="B802" s="87"/>
      <c r="C802" s="88"/>
      <c r="D802" s="89">
        <f t="shared" si="12"/>
        <v>0</v>
      </c>
    </row>
    <row r="803" ht="14.25" spans="1:4">
      <c r="A803" s="86" t="str">
        <f>'[2]汇总表（预算股统一填）'!A805</f>
        <v>2130102 一般行政管理事务</v>
      </c>
      <c r="B803" s="87"/>
      <c r="C803" s="88"/>
      <c r="D803" s="89">
        <f t="shared" si="12"/>
        <v>0</v>
      </c>
    </row>
    <row r="804" ht="14.25" spans="1:4">
      <c r="A804" s="86" t="str">
        <f>'[2]汇总表（预算股统一填）'!A806</f>
        <v>2130103 机关服务</v>
      </c>
      <c r="B804" s="87"/>
      <c r="C804" s="88"/>
      <c r="D804" s="89">
        <f t="shared" si="12"/>
        <v>0</v>
      </c>
    </row>
    <row r="805" ht="14.25" spans="1:4">
      <c r="A805" s="86" t="str">
        <f>'[2]汇总表（预算股统一填）'!A807</f>
        <v>2130104 事业运行</v>
      </c>
      <c r="B805" s="87"/>
      <c r="C805" s="88"/>
      <c r="D805" s="89">
        <f t="shared" si="12"/>
        <v>0</v>
      </c>
    </row>
    <row r="806" ht="14.25" spans="1:4">
      <c r="A806" s="86" t="str">
        <f>'[2]汇总表（预算股统一填）'!A808</f>
        <v>2130105 农垦运行</v>
      </c>
      <c r="B806" s="87"/>
      <c r="C806" s="88"/>
      <c r="D806" s="89">
        <f t="shared" si="12"/>
        <v>0</v>
      </c>
    </row>
    <row r="807" ht="17.25" spans="1:4">
      <c r="A807" s="82" t="str">
        <f>'[2]汇总表（预算股统一填）'!A809</f>
        <v>2130106 科技转化与推广服务</v>
      </c>
      <c r="B807" s="97"/>
      <c r="C807" s="91">
        <v>-7</v>
      </c>
      <c r="D807" s="85">
        <f t="shared" si="12"/>
        <v>-7</v>
      </c>
    </row>
    <row r="808" ht="17.25" spans="1:4">
      <c r="A808" s="82" t="str">
        <f>'[2]汇总表（预算股统一填）'!A810</f>
        <v>2130108 病虫害控制</v>
      </c>
      <c r="B808" s="96">
        <v>55</v>
      </c>
      <c r="C808" s="91">
        <v>-94.56</v>
      </c>
      <c r="D808" s="85">
        <f t="shared" si="12"/>
        <v>-39.56</v>
      </c>
    </row>
    <row r="809" spans="1:4">
      <c r="A809" s="82" t="str">
        <f>'[2]汇总表（预算股统一填）'!A811</f>
        <v>2130109 农产品质量安全</v>
      </c>
      <c r="B809" s="93"/>
      <c r="C809" s="92">
        <v>-10</v>
      </c>
      <c r="D809" s="85">
        <f t="shared" si="12"/>
        <v>-10</v>
      </c>
    </row>
    <row r="810" ht="14.25" spans="1:4">
      <c r="A810" s="86" t="str">
        <f>'[2]汇总表（预算股统一填）'!A812</f>
        <v>2130110 执法监管</v>
      </c>
      <c r="B810" s="87"/>
      <c r="C810" s="88"/>
      <c r="D810" s="89">
        <f t="shared" si="12"/>
        <v>0</v>
      </c>
    </row>
    <row r="811" ht="14.25" spans="1:4">
      <c r="A811" s="86" t="str">
        <f>'[2]汇总表（预算股统一填）'!A813</f>
        <v>2130111 统计监测与信息服务</v>
      </c>
      <c r="B811" s="87"/>
      <c r="C811" s="88"/>
      <c r="D811" s="89">
        <f t="shared" si="12"/>
        <v>0</v>
      </c>
    </row>
    <row r="812" ht="14.25" spans="1:4">
      <c r="A812" s="86" t="str">
        <f>'[2]汇总表（预算股统一填）'!A814</f>
        <v>2130112 农业行业业务管理</v>
      </c>
      <c r="B812" s="87"/>
      <c r="C812" s="88"/>
      <c r="D812" s="89">
        <f t="shared" si="12"/>
        <v>0</v>
      </c>
    </row>
    <row r="813" ht="14.25" spans="1:4">
      <c r="A813" s="86" t="str">
        <f>'[2]汇总表（预算股统一填）'!A815</f>
        <v>2130114 对外交流与合作</v>
      </c>
      <c r="B813" s="90"/>
      <c r="C813" s="88"/>
      <c r="D813" s="89">
        <f t="shared" si="12"/>
        <v>0</v>
      </c>
    </row>
    <row r="814" ht="17.25" spans="1:4">
      <c r="A814" s="82" t="str">
        <f>'[2]汇总表（预算股统一填）'!A816</f>
        <v>2130119 防灾救灾</v>
      </c>
      <c r="B814" s="96">
        <v>25</v>
      </c>
      <c r="C814" s="91">
        <v>-6</v>
      </c>
      <c r="D814" s="85">
        <f t="shared" si="12"/>
        <v>19</v>
      </c>
    </row>
    <row r="815" ht="14.25" spans="1:4">
      <c r="A815" s="86" t="str">
        <f>'[2]汇总表（预算股统一填）'!A817</f>
        <v>2130120 稳定农民收入补贴</v>
      </c>
      <c r="B815" s="87"/>
      <c r="C815" s="88"/>
      <c r="D815" s="89">
        <f t="shared" si="12"/>
        <v>0</v>
      </c>
    </row>
    <row r="816" ht="14.25" spans="1:4">
      <c r="A816" s="86" t="str">
        <f>'[2]汇总表（预算股统一填）'!A818</f>
        <v>2130121 农业结构调整补贴</v>
      </c>
      <c r="B816" s="90"/>
      <c r="C816" s="88"/>
      <c r="D816" s="89">
        <f t="shared" si="12"/>
        <v>0</v>
      </c>
    </row>
    <row r="817" ht="17.25" spans="1:4">
      <c r="A817" s="82" t="str">
        <f>'[2]汇总表（预算股统一填）'!A819</f>
        <v>2130122 农业生产支持补贴</v>
      </c>
      <c r="B817" s="96">
        <v>20</v>
      </c>
      <c r="C817" s="91">
        <v>-100</v>
      </c>
      <c r="D817" s="85">
        <f t="shared" si="12"/>
        <v>-80</v>
      </c>
    </row>
    <row r="818" spans="1:4">
      <c r="A818" s="82" t="str">
        <f>'[2]汇总表（预算股统一填）'!A820</f>
        <v>2130124 农业组织化与产业化经营</v>
      </c>
      <c r="B818" s="96">
        <v>90</v>
      </c>
      <c r="C818" s="92"/>
      <c r="D818" s="85">
        <f t="shared" si="12"/>
        <v>90</v>
      </c>
    </row>
    <row r="819" spans="1:4">
      <c r="A819" s="82" t="str">
        <f>'[2]汇总表（预算股统一填）'!A821</f>
        <v>2130125 农产品加工与促销</v>
      </c>
      <c r="B819" s="96">
        <v>60</v>
      </c>
      <c r="C819" s="92"/>
      <c r="D819" s="85">
        <f t="shared" si="12"/>
        <v>60</v>
      </c>
    </row>
    <row r="820" ht="14.25" spans="1:4">
      <c r="A820" s="86" t="str">
        <f>'[2]汇总表（预算股统一填）'!A822</f>
        <v>2130126 农村公益事业</v>
      </c>
      <c r="B820" s="87"/>
      <c r="C820" s="88"/>
      <c r="D820" s="89">
        <f t="shared" si="12"/>
        <v>0</v>
      </c>
    </row>
    <row r="821" ht="17.25" spans="1:4">
      <c r="A821" s="82" t="str">
        <f>'[2]汇总表（预算股统一填）'!A823</f>
        <v>2130135 农业资源保护修复与利用</v>
      </c>
      <c r="B821" s="93"/>
      <c r="C821" s="91">
        <v>-39</v>
      </c>
      <c r="D821" s="85">
        <f t="shared" si="12"/>
        <v>-39</v>
      </c>
    </row>
    <row r="822" ht="14.25" spans="1:4">
      <c r="A822" s="86" t="str">
        <f>'[2]汇总表（预算股统一填）'!A824</f>
        <v>2130142 农村道路建设</v>
      </c>
      <c r="B822" s="87"/>
      <c r="C822" s="88"/>
      <c r="D822" s="89">
        <f t="shared" si="12"/>
        <v>0</v>
      </c>
    </row>
    <row r="823" ht="14.25" spans="1:4">
      <c r="A823" s="86" t="str">
        <f>'[2]汇总表（预算股统一填）'!A825</f>
        <v>2130148 成品油价格改革对渔业的补贴</v>
      </c>
      <c r="B823" s="87"/>
      <c r="C823" s="88"/>
      <c r="D823" s="89">
        <f t="shared" si="12"/>
        <v>0</v>
      </c>
    </row>
    <row r="824" ht="14.25" spans="1:4">
      <c r="A824" s="86" t="str">
        <f>'[2]汇总表（预算股统一填）'!A826</f>
        <v>2130152 对高校毕业生到基层任职补助</v>
      </c>
      <c r="B824" s="90"/>
      <c r="C824" s="88"/>
      <c r="D824" s="89">
        <f t="shared" si="12"/>
        <v>0</v>
      </c>
    </row>
    <row r="825" ht="27" customHeight="1" spans="1:4">
      <c r="A825" s="82" t="str">
        <f>'[2]汇总表（预算股统一填）'!A827</f>
        <v>2130199 其他农业支出</v>
      </c>
      <c r="B825" s="108">
        <v>4000</v>
      </c>
      <c r="C825" s="92">
        <v>-10</v>
      </c>
      <c r="D825" s="85">
        <f t="shared" si="12"/>
        <v>3990</v>
      </c>
    </row>
    <row r="826" spans="1:4">
      <c r="A826" s="82" t="str">
        <f>'[2]汇总表（预算股统一填）'!A828</f>
        <v>21302 林业和草原</v>
      </c>
      <c r="B826" s="83">
        <f>SUM(B827:B850)</f>
        <v>3205.15</v>
      </c>
      <c r="C826" s="84">
        <f>SUM(C827:C850)</f>
        <v>-1383.33</v>
      </c>
      <c r="D826" s="85">
        <f t="shared" si="12"/>
        <v>1821.82</v>
      </c>
    </row>
    <row r="827" ht="14.25" spans="1:4">
      <c r="A827" s="86" t="str">
        <f>'[2]汇总表（预算股统一填）'!A829</f>
        <v>2130201 行政运行</v>
      </c>
      <c r="B827" s="87"/>
      <c r="C827" s="88"/>
      <c r="D827" s="89">
        <f t="shared" si="12"/>
        <v>0</v>
      </c>
    </row>
    <row r="828" ht="14.25" spans="1:4">
      <c r="A828" s="86" t="str">
        <f>'[2]汇总表（预算股统一填）'!A830</f>
        <v>2130202 一般行政管理事务</v>
      </c>
      <c r="B828" s="87"/>
      <c r="C828" s="88"/>
      <c r="D828" s="89">
        <f t="shared" si="12"/>
        <v>0</v>
      </c>
    </row>
    <row r="829" ht="14.25" spans="1:4">
      <c r="A829" s="86" t="str">
        <f>'[2]汇总表（预算股统一填）'!A831</f>
        <v>2130203 机关服务</v>
      </c>
      <c r="B829" s="87"/>
      <c r="C829" s="88"/>
      <c r="D829" s="89">
        <f t="shared" si="12"/>
        <v>0</v>
      </c>
    </row>
    <row r="830" ht="14.25" spans="1:4">
      <c r="A830" s="86" t="str">
        <f>'[2]汇总表（预算股统一填）'!A832</f>
        <v>2130204 事业机构</v>
      </c>
      <c r="B830" s="90"/>
      <c r="C830" s="88"/>
      <c r="D830" s="89">
        <f t="shared" si="12"/>
        <v>0</v>
      </c>
    </row>
    <row r="831" spans="1:4">
      <c r="A831" s="82" t="str">
        <f>'[2]汇总表（预算股统一填）'!A833</f>
        <v>2130205 森林培育</v>
      </c>
      <c r="B831" s="96">
        <v>14.9</v>
      </c>
      <c r="C831" s="92"/>
      <c r="D831" s="85">
        <f t="shared" si="12"/>
        <v>14.9</v>
      </c>
    </row>
    <row r="832" ht="14.25" spans="1:4">
      <c r="A832" s="86" t="str">
        <f>'[2]汇总表（预算股统一填）'!A834</f>
        <v>2130206 技术推广与转化</v>
      </c>
      <c r="B832" s="87"/>
      <c r="C832" s="88"/>
      <c r="D832" s="89">
        <f t="shared" si="12"/>
        <v>0</v>
      </c>
    </row>
    <row r="833" ht="14.25" spans="1:4">
      <c r="A833" s="86" t="str">
        <f>'[2]汇总表（预算股统一填）'!A835</f>
        <v>2130207 森林资源管理</v>
      </c>
      <c r="B833" s="90"/>
      <c r="C833" s="88"/>
      <c r="D833" s="89">
        <f t="shared" si="12"/>
        <v>0</v>
      </c>
    </row>
    <row r="834" ht="17.25" spans="1:4">
      <c r="A834" s="82" t="str">
        <f>'[2]汇总表（预算股统一填）'!A836</f>
        <v>2130209 森林生态效益补偿</v>
      </c>
      <c r="B834" s="96">
        <v>35.25</v>
      </c>
      <c r="C834" s="91">
        <v>-1228.8</v>
      </c>
      <c r="D834" s="85">
        <f t="shared" si="12"/>
        <v>-1193.55</v>
      </c>
    </row>
    <row r="835" ht="14.25" spans="1:4">
      <c r="A835" s="86" t="str">
        <f>'[2]汇总表（预算股统一填）'!A837</f>
        <v>2130210 自然保护区等管理</v>
      </c>
      <c r="B835" s="87"/>
      <c r="C835" s="88"/>
      <c r="D835" s="89">
        <f t="shared" si="12"/>
        <v>0</v>
      </c>
    </row>
    <row r="836" ht="14.25" spans="1:4">
      <c r="A836" s="86" t="str">
        <f>'[2]汇总表（预算股统一填）'!A838</f>
        <v>2130211 动植物保护</v>
      </c>
      <c r="B836" s="87"/>
      <c r="C836" s="88"/>
      <c r="D836" s="89">
        <f t="shared" ref="D836:D899" si="13">B836+C836</f>
        <v>0</v>
      </c>
    </row>
    <row r="837" ht="14.25" spans="1:4">
      <c r="A837" s="86" t="str">
        <f>'[2]汇总表（预算股统一填）'!A839</f>
        <v>2130212 湿地保护</v>
      </c>
      <c r="B837" s="87"/>
      <c r="C837" s="88"/>
      <c r="D837" s="89">
        <f t="shared" si="13"/>
        <v>0</v>
      </c>
    </row>
    <row r="838" ht="17.25" spans="1:4">
      <c r="A838" s="82" t="str">
        <f>'[2]汇总表（预算股统一填）'!A840</f>
        <v>2130213 执法与监督</v>
      </c>
      <c r="B838" s="93"/>
      <c r="C838" s="91">
        <v>-4.88</v>
      </c>
      <c r="D838" s="85">
        <f t="shared" si="13"/>
        <v>-4.88</v>
      </c>
    </row>
    <row r="839" ht="14.25" spans="1:4">
      <c r="A839" s="86" t="str">
        <f>'[2]汇总表（预算股统一填）'!A841</f>
        <v>2130217 防沙治沙</v>
      </c>
      <c r="B839" s="87"/>
      <c r="C839" s="88"/>
      <c r="D839" s="89">
        <f t="shared" si="13"/>
        <v>0</v>
      </c>
    </row>
    <row r="840" ht="14.25" spans="1:4">
      <c r="A840" s="86" t="str">
        <f>'[2]汇总表（预算股统一填）'!A842</f>
        <v>2130220 对外合作与交流</v>
      </c>
      <c r="B840" s="87"/>
      <c r="C840" s="88"/>
      <c r="D840" s="89">
        <f t="shared" si="13"/>
        <v>0</v>
      </c>
    </row>
    <row r="841" ht="14.25" spans="1:4">
      <c r="A841" s="86" t="str">
        <f>'[2]汇总表（预算股统一填）'!A843</f>
        <v>2130221 产业化管理</v>
      </c>
      <c r="B841" s="87"/>
      <c r="C841" s="88"/>
      <c r="D841" s="89">
        <f t="shared" si="13"/>
        <v>0</v>
      </c>
    </row>
    <row r="842" ht="14.25" spans="1:4">
      <c r="A842" s="86" t="str">
        <f>'[2]汇总表（预算股统一填）'!A844</f>
        <v>2130223 信息管理</v>
      </c>
      <c r="B842" s="87"/>
      <c r="C842" s="88"/>
      <c r="D842" s="89">
        <f t="shared" si="13"/>
        <v>0</v>
      </c>
    </row>
    <row r="843" ht="14.25" spans="1:4">
      <c r="A843" s="86" t="str">
        <f>'[2]汇总表（预算股统一填）'!A845</f>
        <v>2130226 林区公共支出</v>
      </c>
      <c r="B843" s="90"/>
      <c r="C843" s="88"/>
      <c r="D843" s="89">
        <f t="shared" si="13"/>
        <v>0</v>
      </c>
    </row>
    <row r="844" ht="17.25" spans="1:4">
      <c r="A844" s="82" t="str">
        <f>'[2]汇总表（预算股统一填）'!A846</f>
        <v>2130227 贷款贴息</v>
      </c>
      <c r="B844" s="96">
        <v>155</v>
      </c>
      <c r="C844" s="91">
        <v>-63.98</v>
      </c>
      <c r="D844" s="85">
        <f t="shared" si="13"/>
        <v>91.02</v>
      </c>
    </row>
    <row r="845" ht="14.25" spans="1:4">
      <c r="A845" s="86" t="str">
        <f>'[2]汇总表（预算股统一填）'!A847</f>
        <v>2130232 成品油价格改革对林业的补贴</v>
      </c>
      <c r="B845" s="87"/>
      <c r="C845" s="88"/>
      <c r="D845" s="89">
        <f t="shared" si="13"/>
        <v>0</v>
      </c>
    </row>
    <row r="846" spans="1:4">
      <c r="A846" s="82" t="str">
        <f>'[2]汇总表（预算股统一填）'!A848</f>
        <v>2130234 防灾减灾</v>
      </c>
      <c r="B846" s="93"/>
      <c r="C846" s="92">
        <v>-17.63</v>
      </c>
      <c r="D846" s="85">
        <f t="shared" si="13"/>
        <v>-17.63</v>
      </c>
    </row>
    <row r="847" ht="17.25" spans="1:4">
      <c r="A847" s="82" t="str">
        <f>'[2]汇总表（预算股统一填）'!A849</f>
        <v>2130235 国家公园</v>
      </c>
      <c r="B847" s="93"/>
      <c r="C847" s="91">
        <v>-26</v>
      </c>
      <c r="D847" s="85">
        <f t="shared" si="13"/>
        <v>-26</v>
      </c>
    </row>
    <row r="848" ht="14.25" spans="1:4">
      <c r="A848" s="86" t="str">
        <f>'[2]汇总表（预算股统一填）'!A850</f>
        <v>2130236 草原管理</v>
      </c>
      <c r="B848" s="87"/>
      <c r="C848" s="88"/>
      <c r="D848" s="89">
        <f t="shared" si="13"/>
        <v>0</v>
      </c>
    </row>
    <row r="849" ht="14.25" spans="1:4">
      <c r="A849" s="86" t="str">
        <f>'[2]汇总表（预算股统一填）'!A851</f>
        <v>2130237 行业业务管理</v>
      </c>
      <c r="B849" s="90"/>
      <c r="C849" s="88"/>
      <c r="D849" s="89">
        <f t="shared" si="13"/>
        <v>0</v>
      </c>
    </row>
    <row r="850" ht="21" customHeight="1" spans="1:4">
      <c r="A850" s="82" t="str">
        <f>'[2]汇总表（预算股统一填）'!A852</f>
        <v>2130299 其他林业和草原支出</v>
      </c>
      <c r="B850" s="108">
        <v>3000</v>
      </c>
      <c r="C850" s="92">
        <v>-42.04</v>
      </c>
      <c r="D850" s="85">
        <f t="shared" si="13"/>
        <v>2957.96</v>
      </c>
    </row>
    <row r="851" spans="1:4">
      <c r="A851" s="82" t="str">
        <f>'[2]汇总表（预算股统一填）'!A853</f>
        <v>21303 水利</v>
      </c>
      <c r="B851" s="83">
        <f>SUM(B852:B876)</f>
        <v>40</v>
      </c>
      <c r="C851" s="84">
        <f>SUM(C852:C876)</f>
        <v>-983</v>
      </c>
      <c r="D851" s="85">
        <f t="shared" si="13"/>
        <v>-943</v>
      </c>
    </row>
    <row r="852" ht="14.25" spans="1:4">
      <c r="A852" s="86" t="str">
        <f>'[2]汇总表（预算股统一填）'!A854</f>
        <v>2130301 行政运行</v>
      </c>
      <c r="B852" s="87"/>
      <c r="C852" s="88"/>
      <c r="D852" s="89">
        <f t="shared" si="13"/>
        <v>0</v>
      </c>
    </row>
    <row r="853" ht="14.25" spans="1:4">
      <c r="A853" s="86" t="str">
        <f>'[2]汇总表（预算股统一填）'!A855</f>
        <v>2130302 一般行政管理事务</v>
      </c>
      <c r="B853" s="87"/>
      <c r="C853" s="88"/>
      <c r="D853" s="89">
        <f t="shared" si="13"/>
        <v>0</v>
      </c>
    </row>
    <row r="854" ht="14.25" spans="1:4">
      <c r="A854" s="86" t="str">
        <f>'[2]汇总表（预算股统一填）'!A856</f>
        <v>2130303 机关服务</v>
      </c>
      <c r="B854" s="87"/>
      <c r="C854" s="88"/>
      <c r="D854" s="89">
        <f t="shared" si="13"/>
        <v>0</v>
      </c>
    </row>
    <row r="855" ht="14.25" spans="1:4">
      <c r="A855" s="86" t="str">
        <f>'[2]汇总表（预算股统一填）'!A857</f>
        <v>2130304 水利行业业务管理</v>
      </c>
      <c r="B855" s="90"/>
      <c r="C855" s="88"/>
      <c r="D855" s="89">
        <f t="shared" si="13"/>
        <v>0</v>
      </c>
    </row>
    <row r="856" spans="1:4">
      <c r="A856" s="82" t="str">
        <f>'[2]汇总表（预算股统一填）'!A858</f>
        <v>2130305 水利工程建设</v>
      </c>
      <c r="B856" s="96"/>
      <c r="C856" s="92">
        <v>-131</v>
      </c>
      <c r="D856" s="85">
        <f t="shared" si="13"/>
        <v>-131</v>
      </c>
    </row>
    <row r="857" ht="14.25" spans="1:4">
      <c r="A857" s="86" t="str">
        <f>'[2]汇总表（预算股统一填）'!A859</f>
        <v>2130306 水利工程运行与维护</v>
      </c>
      <c r="B857" s="87"/>
      <c r="C857" s="88"/>
      <c r="D857" s="89">
        <f t="shared" si="13"/>
        <v>0</v>
      </c>
    </row>
    <row r="858" ht="14.25" spans="1:4">
      <c r="A858" s="86" t="str">
        <f>'[2]汇总表（预算股统一填）'!A860</f>
        <v>2130307 长江黄河等流域管理</v>
      </c>
      <c r="B858" s="87"/>
      <c r="C858" s="88"/>
      <c r="D858" s="89">
        <f t="shared" si="13"/>
        <v>0</v>
      </c>
    </row>
    <row r="859" ht="17.25" spans="1:4">
      <c r="A859" s="82" t="str">
        <f>'[2]汇总表（预算股统一填）'!A861</f>
        <v>2130308 水利前期工作</v>
      </c>
      <c r="B859" s="97"/>
      <c r="C859" s="91">
        <v>-400</v>
      </c>
      <c r="D859" s="85">
        <f t="shared" si="13"/>
        <v>-400</v>
      </c>
    </row>
    <row r="860" spans="1:4">
      <c r="A860" s="82" t="str">
        <f>'[2]汇总表（预算股统一填）'!A862</f>
        <v>2130309 水利执法监督</v>
      </c>
      <c r="B860" s="96">
        <v>30</v>
      </c>
      <c r="C860" s="92">
        <v>-20</v>
      </c>
      <c r="D860" s="85">
        <f t="shared" si="13"/>
        <v>10</v>
      </c>
    </row>
    <row r="861" ht="14.25" spans="1:4">
      <c r="A861" s="86" t="str">
        <f>'[2]汇总表（预算股统一填）'!A863</f>
        <v>2130310 水土保持</v>
      </c>
      <c r="B861" s="87"/>
      <c r="C861" s="88"/>
      <c r="D861" s="89">
        <f t="shared" si="13"/>
        <v>0</v>
      </c>
    </row>
    <row r="862" ht="14.25" spans="1:4">
      <c r="A862" s="86" t="str">
        <f>'[2]汇总表（预算股统一填）'!A864</f>
        <v>2130311 水资源节约管理与保护</v>
      </c>
      <c r="B862" s="87"/>
      <c r="C862" s="88"/>
      <c r="D862" s="89">
        <f t="shared" si="13"/>
        <v>0</v>
      </c>
    </row>
    <row r="863" ht="14.25" spans="1:4">
      <c r="A863" s="86" t="str">
        <f>'[2]汇总表（预算股统一填）'!A865</f>
        <v>2130312 水质监测</v>
      </c>
      <c r="B863" s="87"/>
      <c r="C863" s="88"/>
      <c r="D863" s="89">
        <f t="shared" si="13"/>
        <v>0</v>
      </c>
    </row>
    <row r="864" ht="14.25" spans="1:4">
      <c r="A864" s="86" t="str">
        <f>'[2]汇总表（预算股统一填）'!A866</f>
        <v>2130313 水文测报</v>
      </c>
      <c r="B864" s="90"/>
      <c r="C864" s="88"/>
      <c r="D864" s="89">
        <f t="shared" si="13"/>
        <v>0</v>
      </c>
    </row>
    <row r="865" spans="1:4">
      <c r="A865" s="82" t="str">
        <f>'[2]汇总表（预算股统一填）'!A867</f>
        <v>2130314 防汛</v>
      </c>
      <c r="B865" s="96">
        <v>10</v>
      </c>
      <c r="C865" s="92">
        <v>0</v>
      </c>
      <c r="D865" s="85">
        <f t="shared" si="13"/>
        <v>10</v>
      </c>
    </row>
    <row r="866" ht="17.25" spans="1:4">
      <c r="A866" s="82" t="str">
        <f>'[2]汇总表（预算股统一填）'!A868</f>
        <v>2130315 抗旱</v>
      </c>
      <c r="B866" s="93"/>
      <c r="C866" s="91">
        <v>-24</v>
      </c>
      <c r="D866" s="85">
        <f t="shared" si="13"/>
        <v>-24</v>
      </c>
    </row>
    <row r="867" ht="14.25" spans="1:4">
      <c r="A867" s="86" t="str">
        <f>'[2]汇总表（预算股统一填）'!A869</f>
        <v>2130316 农田水利</v>
      </c>
      <c r="B867" s="87"/>
      <c r="C867" s="88"/>
      <c r="D867" s="89">
        <f t="shared" si="13"/>
        <v>0</v>
      </c>
    </row>
    <row r="868" ht="14.25" spans="1:4">
      <c r="A868" s="86" t="str">
        <f>'[2]汇总表（预算股统一填）'!A870</f>
        <v>2130317 水利技术推广</v>
      </c>
      <c r="B868" s="87"/>
      <c r="C868" s="88"/>
      <c r="D868" s="89">
        <f t="shared" si="13"/>
        <v>0</v>
      </c>
    </row>
    <row r="869" ht="14.25" spans="1:4">
      <c r="A869" s="86" t="str">
        <f>'[2]汇总表（预算股统一填）'!A871</f>
        <v>2130318 国际河流治理与管理</v>
      </c>
      <c r="B869" s="87"/>
      <c r="C869" s="88"/>
      <c r="D869" s="89">
        <f t="shared" si="13"/>
        <v>0</v>
      </c>
    </row>
    <row r="870" ht="14.25" spans="1:4">
      <c r="A870" s="86" t="str">
        <f>'[2]汇总表（预算股统一填）'!A872</f>
        <v>2130319 江河湖库水系综合整治</v>
      </c>
      <c r="B870" s="87"/>
      <c r="C870" s="88"/>
      <c r="D870" s="89">
        <f t="shared" si="13"/>
        <v>0</v>
      </c>
    </row>
    <row r="871" ht="14.25" spans="1:4">
      <c r="A871" s="86" t="str">
        <f>'[2]汇总表（预算股统一填）'!A873</f>
        <v>2130321 大中型水库移民后期扶持专项支出</v>
      </c>
      <c r="B871" s="87"/>
      <c r="C871" s="88"/>
      <c r="D871" s="89">
        <f t="shared" si="13"/>
        <v>0</v>
      </c>
    </row>
    <row r="872" ht="14.25" spans="1:4">
      <c r="A872" s="86" t="str">
        <f>'[2]汇总表（预算股统一填）'!A874</f>
        <v>2130322 水利安全监督</v>
      </c>
      <c r="B872" s="87"/>
      <c r="C872" s="88"/>
      <c r="D872" s="89">
        <f t="shared" si="13"/>
        <v>0</v>
      </c>
    </row>
    <row r="873" ht="14.25" spans="1:4">
      <c r="A873" s="86" t="str">
        <f>'[2]汇总表（预算股统一填）'!A875</f>
        <v>2130333 信息管理</v>
      </c>
      <c r="B873" s="87"/>
      <c r="C873" s="88"/>
      <c r="D873" s="89">
        <f t="shared" si="13"/>
        <v>0</v>
      </c>
    </row>
    <row r="874" ht="14.25" spans="1:4">
      <c r="A874" s="86" t="str">
        <f>'[2]汇总表（预算股统一填）'!A876</f>
        <v>2130334 水利建设移民支出</v>
      </c>
      <c r="B874" s="87"/>
      <c r="C874" s="88"/>
      <c r="D874" s="89">
        <f t="shared" si="13"/>
        <v>0</v>
      </c>
    </row>
    <row r="875" ht="17.25" spans="1:4">
      <c r="A875" s="82" t="str">
        <f>'[2]汇总表（预算股统一填）'!A877</f>
        <v>2130335 农村人畜饮水</v>
      </c>
      <c r="B875" s="97"/>
      <c r="C875" s="91">
        <v>-408</v>
      </c>
      <c r="D875" s="85">
        <f t="shared" si="13"/>
        <v>-408</v>
      </c>
    </row>
    <row r="876" ht="14.25" spans="1:4">
      <c r="A876" s="86" t="str">
        <f>'[2]汇总表（预算股统一填）'!A878</f>
        <v>2130399 其他水利支出</v>
      </c>
      <c r="B876" s="103"/>
      <c r="C876" s="88">
        <v>0</v>
      </c>
      <c r="D876" s="89">
        <f t="shared" si="13"/>
        <v>0</v>
      </c>
    </row>
    <row r="877" ht="14.25" spans="1:4">
      <c r="A877" s="86" t="str">
        <f>'[2]汇总表（预算股统一填）'!A879</f>
        <v>21304 南水北调</v>
      </c>
      <c r="B877" s="89">
        <f>SUM(B878:B887)</f>
        <v>0</v>
      </c>
      <c r="C877" s="94">
        <f>SUM(C878:C887)</f>
        <v>0</v>
      </c>
      <c r="D877" s="89">
        <f t="shared" si="13"/>
        <v>0</v>
      </c>
    </row>
    <row r="878" ht="14.25" spans="1:4">
      <c r="A878" s="86" t="str">
        <f>'[2]汇总表（预算股统一填）'!A880</f>
        <v>2130401 行政运行</v>
      </c>
      <c r="B878" s="87"/>
      <c r="C878" s="88"/>
      <c r="D878" s="89">
        <f t="shared" si="13"/>
        <v>0</v>
      </c>
    </row>
    <row r="879" ht="14.25" spans="1:4">
      <c r="A879" s="86" t="str">
        <f>'[2]汇总表（预算股统一填）'!A881</f>
        <v>2130402 一般行政管理事务</v>
      </c>
      <c r="B879" s="87"/>
      <c r="C879" s="88"/>
      <c r="D879" s="89">
        <f t="shared" si="13"/>
        <v>0</v>
      </c>
    </row>
    <row r="880" ht="14.25" spans="1:4">
      <c r="A880" s="86" t="str">
        <f>'[2]汇总表（预算股统一填）'!A882</f>
        <v>2130403 机关服务</v>
      </c>
      <c r="B880" s="87"/>
      <c r="C880" s="88"/>
      <c r="D880" s="89">
        <f t="shared" si="13"/>
        <v>0</v>
      </c>
    </row>
    <row r="881" ht="14.25" spans="1:4">
      <c r="A881" s="86" t="str">
        <f>'[2]汇总表（预算股统一填）'!A883</f>
        <v>2130404 南水北调工程建设</v>
      </c>
      <c r="B881" s="87"/>
      <c r="C881" s="88"/>
      <c r="D881" s="89">
        <f t="shared" si="13"/>
        <v>0</v>
      </c>
    </row>
    <row r="882" ht="14.25" spans="1:4">
      <c r="A882" s="86" t="str">
        <f>'[2]汇总表（预算股统一填）'!A884</f>
        <v>2130405 政策研究与信息管理</v>
      </c>
      <c r="B882" s="87"/>
      <c r="C882" s="88"/>
      <c r="D882" s="89">
        <f t="shared" si="13"/>
        <v>0</v>
      </c>
    </row>
    <row r="883" ht="14.25" spans="1:4">
      <c r="A883" s="86" t="str">
        <f>'[2]汇总表（预算股统一填）'!A885</f>
        <v>2130406 工程稽查</v>
      </c>
      <c r="B883" s="87"/>
      <c r="C883" s="88"/>
      <c r="D883" s="89">
        <f t="shared" si="13"/>
        <v>0</v>
      </c>
    </row>
    <row r="884" ht="14.25" spans="1:4">
      <c r="A884" s="86" t="str">
        <f>'[2]汇总表（预算股统一填）'!A886</f>
        <v>2130407 前期工作</v>
      </c>
      <c r="B884" s="87"/>
      <c r="C884" s="88"/>
      <c r="D884" s="89">
        <f t="shared" si="13"/>
        <v>0</v>
      </c>
    </row>
    <row r="885" ht="14.25" spans="1:4">
      <c r="A885" s="86" t="str">
        <f>'[2]汇总表（预算股统一填）'!A887</f>
        <v>2130408 南水北调技术推广</v>
      </c>
      <c r="B885" s="87"/>
      <c r="C885" s="88"/>
      <c r="D885" s="89">
        <f t="shared" si="13"/>
        <v>0</v>
      </c>
    </row>
    <row r="886" ht="14.25" spans="1:4">
      <c r="A886" s="86" t="str">
        <f>'[2]汇总表（预算股统一填）'!A888</f>
        <v>2130409 环境、移民及水资源管理与保护</v>
      </c>
      <c r="B886" s="87"/>
      <c r="C886" s="88"/>
      <c r="D886" s="89">
        <f t="shared" si="13"/>
        <v>0</v>
      </c>
    </row>
    <row r="887" ht="14.25" spans="1:4">
      <c r="A887" s="86" t="str">
        <f>'[2]汇总表（预算股统一填）'!A889</f>
        <v>2130499 其他南水北调支出</v>
      </c>
      <c r="B887" s="87"/>
      <c r="C887" s="88"/>
      <c r="D887" s="89">
        <f t="shared" si="13"/>
        <v>0</v>
      </c>
    </row>
    <row r="888" spans="1:4">
      <c r="A888" s="82" t="str">
        <f>'[2]汇总表（预算股统一填）'!A890</f>
        <v>21305 扶贫</v>
      </c>
      <c r="B888" s="83">
        <f>SUM(B889:B898)</f>
        <v>306</v>
      </c>
      <c r="C888" s="84">
        <f>SUM(C889:C898)</f>
        <v>-795.54</v>
      </c>
      <c r="D888" s="85">
        <f t="shared" si="13"/>
        <v>-489.54</v>
      </c>
    </row>
    <row r="889" ht="14.25" spans="1:4">
      <c r="A889" s="86" t="str">
        <f>'[2]汇总表（预算股统一填）'!A891</f>
        <v>2130501 行政运行</v>
      </c>
      <c r="B889" s="87"/>
      <c r="C889" s="88"/>
      <c r="D889" s="89">
        <f t="shared" si="13"/>
        <v>0</v>
      </c>
    </row>
    <row r="890" ht="17.25" spans="1:4">
      <c r="A890" s="82" t="str">
        <f>'[2]汇总表（预算股统一填）'!A892</f>
        <v>2130502 一般行政管理事务</v>
      </c>
      <c r="B890" s="93"/>
      <c r="C890" s="91">
        <v>-5</v>
      </c>
      <c r="D890" s="85">
        <f t="shared" si="13"/>
        <v>-5</v>
      </c>
    </row>
    <row r="891" ht="14.25" spans="1:4">
      <c r="A891" s="86" t="str">
        <f>'[2]汇总表（预算股统一填）'!A893</f>
        <v>2130503 机关服务</v>
      </c>
      <c r="B891" s="90"/>
      <c r="C891" s="88"/>
      <c r="D891" s="89">
        <f t="shared" si="13"/>
        <v>0</v>
      </c>
    </row>
    <row r="892" ht="17.25" spans="1:4">
      <c r="A892" s="82" t="str">
        <f>'[2]汇总表（预算股统一填）'!A894</f>
        <v>2130504 农村基础设施建设</v>
      </c>
      <c r="B892" s="96">
        <v>306</v>
      </c>
      <c r="C892" s="91">
        <v>-218</v>
      </c>
      <c r="D892" s="85">
        <f t="shared" si="13"/>
        <v>88</v>
      </c>
    </row>
    <row r="893" ht="14.25" spans="1:4">
      <c r="A893" s="86" t="str">
        <f>'[2]汇总表（预算股统一填）'!A895</f>
        <v>2130505 生产发展</v>
      </c>
      <c r="B893" s="87"/>
      <c r="C893" s="88"/>
      <c r="D893" s="89">
        <f t="shared" si="13"/>
        <v>0</v>
      </c>
    </row>
    <row r="894" ht="14.25" spans="1:4">
      <c r="A894" s="86" t="str">
        <f>'[2]汇总表（预算股统一填）'!A896</f>
        <v>2130506 社会发展</v>
      </c>
      <c r="B894" s="87"/>
      <c r="C894" s="88"/>
      <c r="D894" s="89">
        <f t="shared" si="13"/>
        <v>0</v>
      </c>
    </row>
    <row r="895" ht="14.25" spans="1:4">
      <c r="A895" s="86" t="str">
        <f>'[2]汇总表（预算股统一填）'!A897</f>
        <v>2130507 扶贫贷款奖补和贴息</v>
      </c>
      <c r="B895" s="87"/>
      <c r="C895" s="88"/>
      <c r="D895" s="89">
        <f t="shared" si="13"/>
        <v>0</v>
      </c>
    </row>
    <row r="896" ht="14.25" spans="1:4">
      <c r="A896" s="86" t="str">
        <f>'[2]汇总表（预算股统一填）'!A898</f>
        <v>2130508 “三西”农业建设专项补助</v>
      </c>
      <c r="B896" s="87"/>
      <c r="C896" s="88"/>
      <c r="D896" s="89">
        <f t="shared" si="13"/>
        <v>0</v>
      </c>
    </row>
    <row r="897" ht="14.25" spans="1:4">
      <c r="A897" s="86" t="str">
        <f>'[2]汇总表（预算股统一填）'!A899</f>
        <v>2130550 扶贫事业机构</v>
      </c>
      <c r="B897" s="90"/>
      <c r="C897" s="88"/>
      <c r="D897" s="89">
        <f t="shared" si="13"/>
        <v>0</v>
      </c>
    </row>
    <row r="898" ht="26" customHeight="1" spans="1:4">
      <c r="A898" s="82" t="str">
        <f>'[2]汇总表（预算股统一填）'!A900</f>
        <v>2130599 其他扶贫支出</v>
      </c>
      <c r="B898" s="96"/>
      <c r="C898" s="109">
        <f>-3174.54+-1251+-1147+5000</f>
        <v>-572.54</v>
      </c>
      <c r="D898" s="85">
        <f t="shared" si="13"/>
        <v>-572.54</v>
      </c>
    </row>
    <row r="899" spans="1:4">
      <c r="A899" s="82" t="str">
        <f>'[2]汇总表（预算股统一填）'!A901</f>
        <v>21306 农业综合开发</v>
      </c>
      <c r="B899" s="83">
        <f>SUM(B900:B904)</f>
        <v>3971.54</v>
      </c>
      <c r="C899" s="84">
        <f>SUM(C900:C904)</f>
        <v>-1377.41</v>
      </c>
      <c r="D899" s="85">
        <f t="shared" si="13"/>
        <v>2594.13</v>
      </c>
    </row>
    <row r="900" ht="14.25" spans="1:4">
      <c r="A900" s="86" t="str">
        <f>'[2]汇总表（预算股统一填）'!A902</f>
        <v>2130601 机构运行</v>
      </c>
      <c r="B900" s="90"/>
      <c r="C900" s="88"/>
      <c r="D900" s="89">
        <f t="shared" ref="D900:D963" si="14">B900+C900</f>
        <v>0</v>
      </c>
    </row>
    <row r="901" spans="1:4">
      <c r="A901" s="82" t="str">
        <f>'[2]汇总表（预算股统一填）'!A903</f>
        <v>2130602 土地治理</v>
      </c>
      <c r="B901" s="96">
        <v>3971.54</v>
      </c>
      <c r="C901" s="92">
        <v>0</v>
      </c>
      <c r="D901" s="85">
        <f t="shared" si="14"/>
        <v>3971.54</v>
      </c>
    </row>
    <row r="902" ht="14.25" spans="1:4">
      <c r="A902" s="86" t="str">
        <f>'[2]汇总表（预算股统一填）'!A904</f>
        <v>2130603 产业化发展</v>
      </c>
      <c r="B902" s="87"/>
      <c r="C902" s="88"/>
      <c r="D902" s="89">
        <f t="shared" si="14"/>
        <v>0</v>
      </c>
    </row>
    <row r="903" ht="14.25" spans="1:4">
      <c r="A903" s="86" t="str">
        <f>'[2]汇总表（预算股统一填）'!A905</f>
        <v>2130604 创新示范</v>
      </c>
      <c r="B903" s="87"/>
      <c r="C903" s="88"/>
      <c r="D903" s="89">
        <f t="shared" si="14"/>
        <v>0</v>
      </c>
    </row>
    <row r="904" ht="17.25" spans="1:4">
      <c r="A904" s="82" t="str">
        <f>'[2]汇总表（预算股统一填）'!A906</f>
        <v>2130699 其他农业综合开发支出</v>
      </c>
      <c r="B904" s="93"/>
      <c r="C904" s="91">
        <v>-1377.41</v>
      </c>
      <c r="D904" s="85">
        <f t="shared" si="14"/>
        <v>-1377.41</v>
      </c>
    </row>
    <row r="905" spans="1:4">
      <c r="A905" s="82" t="str">
        <f>'[2]汇总表（预算股统一填）'!A907</f>
        <v>21307 农村综合改革</v>
      </c>
      <c r="B905" s="83">
        <f>SUM(B906:B911)</f>
        <v>0</v>
      </c>
      <c r="C905" s="84">
        <f>SUM(C906:C911)</f>
        <v>-15</v>
      </c>
      <c r="D905" s="85">
        <f t="shared" si="14"/>
        <v>-15</v>
      </c>
    </row>
    <row r="906" ht="17.25" spans="1:4">
      <c r="A906" s="82" t="str">
        <f>'[2]汇总表（预算股统一填）'!A908</f>
        <v>2130701 对村级一事一议的补助</v>
      </c>
      <c r="B906" s="93"/>
      <c r="C906" s="91">
        <v>-15</v>
      </c>
      <c r="D906" s="85">
        <f t="shared" si="14"/>
        <v>-15</v>
      </c>
    </row>
    <row r="907" ht="14.25" spans="1:4">
      <c r="A907" s="86" t="str">
        <f>'[2]汇总表（预算股统一填）'!A909</f>
        <v>2130704 国有农场办社会职能改革补助</v>
      </c>
      <c r="B907" s="87"/>
      <c r="C907" s="88"/>
      <c r="D907" s="89">
        <f t="shared" si="14"/>
        <v>0</v>
      </c>
    </row>
    <row r="908" ht="14.25" spans="1:4">
      <c r="A908" s="86" t="str">
        <f>'[2]汇总表（预算股统一填）'!A910</f>
        <v>2130705 对村民委员会和村党支部的补助</v>
      </c>
      <c r="B908" s="87"/>
      <c r="C908" s="88"/>
      <c r="D908" s="89">
        <f t="shared" si="14"/>
        <v>0</v>
      </c>
    </row>
    <row r="909" ht="14.25" spans="1:4">
      <c r="A909" s="86" t="str">
        <f>'[2]汇总表（预算股统一填）'!A911</f>
        <v>2130706 对村集体经济组织的补助</v>
      </c>
      <c r="B909" s="87"/>
      <c r="C909" s="88"/>
      <c r="D909" s="89">
        <f t="shared" si="14"/>
        <v>0</v>
      </c>
    </row>
    <row r="910" ht="14.25" spans="1:4">
      <c r="A910" s="86" t="str">
        <f>'[2]汇总表（预算股统一填）'!A912</f>
        <v>2130707 农村综合改革示范试点补助</v>
      </c>
      <c r="B910" s="87"/>
      <c r="C910" s="88"/>
      <c r="D910" s="89">
        <f t="shared" si="14"/>
        <v>0</v>
      </c>
    </row>
    <row r="911" ht="14.25" spans="1:4">
      <c r="A911" s="86" t="str">
        <f>'[2]汇总表（预算股统一填）'!A913</f>
        <v>2130799 其他农村综合改革支出</v>
      </c>
      <c r="B911" s="87"/>
      <c r="C911" s="88"/>
      <c r="D911" s="89">
        <f t="shared" si="14"/>
        <v>0</v>
      </c>
    </row>
    <row r="912" spans="1:4">
      <c r="A912" s="82" t="str">
        <f>'[2]汇总表（预算股统一填）'!A914</f>
        <v>21308 普惠金融发展支出</v>
      </c>
      <c r="B912" s="83">
        <f>SUM(B913:B918)</f>
        <v>1474.84</v>
      </c>
      <c r="C912" s="84">
        <f>SUM(C913:C918)</f>
        <v>-827.85</v>
      </c>
      <c r="D912" s="85">
        <f t="shared" si="14"/>
        <v>646.99</v>
      </c>
    </row>
    <row r="913" ht="14.25" spans="1:4">
      <c r="A913" s="86" t="str">
        <f>'[2]汇总表（预算股统一填）'!A915</f>
        <v>2130801 支持农村金融机构</v>
      </c>
      <c r="B913" s="87"/>
      <c r="C913" s="88"/>
      <c r="D913" s="89">
        <f t="shared" si="14"/>
        <v>0</v>
      </c>
    </row>
    <row r="914" ht="14.25" spans="1:4">
      <c r="A914" s="86" t="str">
        <f>'[2]汇总表（预算股统一填）'!A916</f>
        <v>2130802 涉农贷款增量奖励</v>
      </c>
      <c r="B914" s="87"/>
      <c r="C914" s="88"/>
      <c r="D914" s="89">
        <f t="shared" si="14"/>
        <v>0</v>
      </c>
    </row>
    <row r="915" spans="1:4">
      <c r="A915" s="82" t="str">
        <f>'[2]汇总表（预算股统一填）'!A917</f>
        <v>2130803 农业保险保费补贴</v>
      </c>
      <c r="B915" s="93">
        <v>1474.84</v>
      </c>
      <c r="C915" s="92">
        <v>-3.85</v>
      </c>
      <c r="D915" s="85">
        <f t="shared" si="14"/>
        <v>1470.99</v>
      </c>
    </row>
    <row r="916" ht="17.25" spans="1:4">
      <c r="A916" s="82" t="str">
        <f>'[2]汇总表（预算股统一填）'!A918</f>
        <v>2130804 创业担保贷款贴息</v>
      </c>
      <c r="B916" s="93"/>
      <c r="C916" s="91">
        <v>-824</v>
      </c>
      <c r="D916" s="85">
        <f t="shared" si="14"/>
        <v>-824</v>
      </c>
    </row>
    <row r="917" ht="14.25" spans="1:4">
      <c r="A917" s="86" t="str">
        <f>'[2]汇总表（预算股统一填）'!A919</f>
        <v>2130805 补充创业担保贷款基金</v>
      </c>
      <c r="B917" s="87"/>
      <c r="C917" s="88"/>
      <c r="D917" s="89">
        <f t="shared" si="14"/>
        <v>0</v>
      </c>
    </row>
    <row r="918" ht="14.25" spans="1:4">
      <c r="A918" s="86" t="str">
        <f>'[2]汇总表（预算股统一填）'!A920</f>
        <v>2130899 其他普惠金融发展支出</v>
      </c>
      <c r="B918" s="87"/>
      <c r="C918" s="88"/>
      <c r="D918" s="89">
        <f t="shared" si="14"/>
        <v>0</v>
      </c>
    </row>
    <row r="919" ht="14.25" spans="1:4">
      <c r="A919" s="86" t="str">
        <f>'[2]汇总表（预算股统一填）'!A921</f>
        <v>21309 目标价格补贴</v>
      </c>
      <c r="B919" s="89">
        <f>SUM(B920:B921)</f>
        <v>0</v>
      </c>
      <c r="C919" s="94">
        <f>SUM(C920:C921)</f>
        <v>0</v>
      </c>
      <c r="D919" s="89">
        <f t="shared" si="14"/>
        <v>0</v>
      </c>
    </row>
    <row r="920" ht="14.25" spans="1:4">
      <c r="A920" s="86" t="str">
        <f>'[2]汇总表（预算股统一填）'!A922</f>
        <v>2130901 棉花目标价格补贴</v>
      </c>
      <c r="B920" s="87"/>
      <c r="C920" s="88"/>
      <c r="D920" s="89">
        <f t="shared" si="14"/>
        <v>0</v>
      </c>
    </row>
    <row r="921" ht="14.25" spans="1:4">
      <c r="A921" s="86" t="str">
        <f>'[2]汇总表（预算股统一填）'!A923</f>
        <v>2130999 其他目标价格补贴</v>
      </c>
      <c r="B921" s="87"/>
      <c r="C921" s="88"/>
      <c r="D921" s="89">
        <f t="shared" si="14"/>
        <v>0</v>
      </c>
    </row>
    <row r="922" spans="1:4">
      <c r="A922" s="82" t="str">
        <f>'[2]汇总表（预算股统一填）'!A924</f>
        <v>21399 其他农林水支出</v>
      </c>
      <c r="B922" s="83">
        <f>SUM(B923:B924)</f>
        <v>0</v>
      </c>
      <c r="C922" s="84">
        <f>SUM(C923:C924)</f>
        <v>-7774.72</v>
      </c>
      <c r="D922" s="85">
        <f t="shared" si="14"/>
        <v>-7774.72</v>
      </c>
    </row>
    <row r="923" ht="14.25" spans="1:4">
      <c r="A923" s="86" t="str">
        <f>'[2]汇总表（预算股统一填）'!A925</f>
        <v>2139901 化解其他公益性乡村债务支出</v>
      </c>
      <c r="B923" s="87"/>
      <c r="C923" s="88"/>
      <c r="D923" s="89">
        <f t="shared" si="14"/>
        <v>0</v>
      </c>
    </row>
    <row r="924" ht="17.25" spans="1:4">
      <c r="A924" s="82" t="str">
        <f>'[2]汇总表（预算股统一填）'!A926</f>
        <v>2139999 其他农林水支出</v>
      </c>
      <c r="B924" s="93"/>
      <c r="C924" s="91">
        <v>-7774.72</v>
      </c>
      <c r="D924" s="85">
        <f t="shared" si="14"/>
        <v>-7774.72</v>
      </c>
    </row>
    <row r="925" spans="1:4">
      <c r="A925" s="82" t="str">
        <f>'[2]汇总表（预算股统一填）'!A927</f>
        <v>214 交通运输支出</v>
      </c>
      <c r="B925" s="83">
        <f>SUM(B926,B949,B959,B969,B974,B981,B986)</f>
        <v>10742.07</v>
      </c>
      <c r="C925" s="84">
        <f>SUM(C926,C949,C959,C969,C974,C981,C986)</f>
        <v>-8718.7</v>
      </c>
      <c r="D925" s="85">
        <f t="shared" si="14"/>
        <v>2023.37</v>
      </c>
    </row>
    <row r="926" spans="1:4">
      <c r="A926" s="82" t="str">
        <f>'[2]汇总表（预算股统一填）'!A928</f>
        <v>21401 公路水路运输</v>
      </c>
      <c r="B926" s="83">
        <f>SUM(B927:B948)</f>
        <v>2000</v>
      </c>
      <c r="C926" s="84">
        <f>SUM(C927:C948)</f>
        <v>-1959.34</v>
      </c>
      <c r="D926" s="85">
        <f t="shared" si="14"/>
        <v>40.6600000000001</v>
      </c>
    </row>
    <row r="927" ht="14.25" spans="1:4">
      <c r="A927" s="86" t="str">
        <f>'[2]汇总表（预算股统一填）'!A929</f>
        <v>2140101 行政运行</v>
      </c>
      <c r="B927" s="87"/>
      <c r="C927" s="88"/>
      <c r="D927" s="89">
        <f t="shared" si="14"/>
        <v>0</v>
      </c>
    </row>
    <row r="928" ht="14.25" spans="1:4">
      <c r="A928" s="86" t="str">
        <f>'[2]汇总表（预算股统一填）'!A930</f>
        <v>2140102 一般行政管理事务</v>
      </c>
      <c r="B928" s="87"/>
      <c r="C928" s="88"/>
      <c r="D928" s="89">
        <f t="shared" si="14"/>
        <v>0</v>
      </c>
    </row>
    <row r="929" ht="14.25" spans="1:4">
      <c r="A929" s="86" t="str">
        <f>'[2]汇总表（预算股统一填）'!A931</f>
        <v>2140103 机关服务</v>
      </c>
      <c r="B929" s="87"/>
      <c r="C929" s="88"/>
      <c r="D929" s="89">
        <f t="shared" si="14"/>
        <v>0</v>
      </c>
    </row>
    <row r="930" ht="14.25" spans="1:4">
      <c r="A930" s="86" t="str">
        <f>'[2]汇总表（预算股统一填）'!A932</f>
        <v>2140104 公路建设</v>
      </c>
      <c r="B930" s="87"/>
      <c r="C930" s="88"/>
      <c r="D930" s="89">
        <f t="shared" si="14"/>
        <v>0</v>
      </c>
    </row>
    <row r="931" ht="17.25" spans="1:4">
      <c r="A931" s="82" t="str">
        <f>'[2]汇总表（预算股统一填）'!A933</f>
        <v>2140106 公路养护</v>
      </c>
      <c r="B931" s="93"/>
      <c r="C931" s="91">
        <v>-1954.34</v>
      </c>
      <c r="D931" s="85">
        <f t="shared" si="14"/>
        <v>-1954.34</v>
      </c>
    </row>
    <row r="932" ht="14.25" spans="1:4">
      <c r="A932" s="86" t="str">
        <f>'[2]汇总表（预算股统一填）'!A934</f>
        <v>2140109 交通运输信息化建设</v>
      </c>
      <c r="B932" s="87"/>
      <c r="C932" s="88"/>
      <c r="D932" s="89">
        <f t="shared" si="14"/>
        <v>0</v>
      </c>
    </row>
    <row r="933" spans="1:4">
      <c r="A933" s="82" t="str">
        <f>'[2]汇总表（预算股统一填）'!A935</f>
        <v>2140110 公路和运输安全</v>
      </c>
      <c r="B933" s="93"/>
      <c r="C933" s="92">
        <v>-5</v>
      </c>
      <c r="D933" s="85">
        <f t="shared" si="14"/>
        <v>-5</v>
      </c>
    </row>
    <row r="934" ht="14.25" spans="1:4">
      <c r="A934" s="86" t="str">
        <f>'[2]汇总表（预算股统一填）'!A936</f>
        <v>2140111 公路还贷专项</v>
      </c>
      <c r="B934" s="87"/>
      <c r="C934" s="88"/>
      <c r="D934" s="89">
        <f t="shared" si="14"/>
        <v>0</v>
      </c>
    </row>
    <row r="935" ht="14.25" spans="1:4">
      <c r="A935" s="86" t="str">
        <f>'[2]汇总表（预算股统一填）'!A937</f>
        <v>2140112 公路运输管理</v>
      </c>
      <c r="B935" s="87"/>
      <c r="C935" s="88"/>
      <c r="D935" s="89">
        <f t="shared" si="14"/>
        <v>0</v>
      </c>
    </row>
    <row r="936" ht="14.25" spans="1:4">
      <c r="A936" s="86" t="str">
        <f>'[2]汇总表（预算股统一填）'!A938</f>
        <v>2140114 公路和运输技术标准化建设</v>
      </c>
      <c r="B936" s="87"/>
      <c r="C936" s="88"/>
      <c r="D936" s="89">
        <f t="shared" si="14"/>
        <v>0</v>
      </c>
    </row>
    <row r="937" ht="14.25" spans="1:4">
      <c r="A937" s="86" t="str">
        <f>'[2]汇总表（预算股统一填）'!A939</f>
        <v>2140122 港口设施</v>
      </c>
      <c r="B937" s="87"/>
      <c r="C937" s="88"/>
      <c r="D937" s="89">
        <f t="shared" si="14"/>
        <v>0</v>
      </c>
    </row>
    <row r="938" ht="14.25" spans="1:4">
      <c r="A938" s="86" t="str">
        <f>'[2]汇总表（预算股统一填）'!A940</f>
        <v>2140123 航道维护</v>
      </c>
      <c r="B938" s="87"/>
      <c r="C938" s="88"/>
      <c r="D938" s="89">
        <f t="shared" si="14"/>
        <v>0</v>
      </c>
    </row>
    <row r="939" ht="14.25" spans="1:4">
      <c r="A939" s="86" t="str">
        <f>'[2]汇总表（预算股统一填）'!A941</f>
        <v>2140127 船舶检验</v>
      </c>
      <c r="B939" s="87"/>
      <c r="C939" s="88"/>
      <c r="D939" s="89">
        <f t="shared" si="14"/>
        <v>0</v>
      </c>
    </row>
    <row r="940" ht="14.25" spans="1:4">
      <c r="A940" s="86" t="str">
        <f>'[2]汇总表（预算股统一填）'!A942</f>
        <v>2140128 救助打捞</v>
      </c>
      <c r="B940" s="87"/>
      <c r="C940" s="88"/>
      <c r="D940" s="89">
        <f t="shared" si="14"/>
        <v>0</v>
      </c>
    </row>
    <row r="941" ht="14.25" spans="1:4">
      <c r="A941" s="86" t="str">
        <f>'[2]汇总表（预算股统一填）'!A943</f>
        <v>2140129 内河运输</v>
      </c>
      <c r="B941" s="87"/>
      <c r="C941" s="88"/>
      <c r="D941" s="89">
        <f t="shared" si="14"/>
        <v>0</v>
      </c>
    </row>
    <row r="942" ht="14.25" spans="1:4">
      <c r="A942" s="86" t="str">
        <f>'[2]汇总表（预算股统一填）'!A944</f>
        <v>2140130 远洋运输</v>
      </c>
      <c r="B942" s="87"/>
      <c r="C942" s="88"/>
      <c r="D942" s="89">
        <f t="shared" si="14"/>
        <v>0</v>
      </c>
    </row>
    <row r="943" ht="14.25" spans="1:4">
      <c r="A943" s="86" t="str">
        <f>'[2]汇总表（预算股统一填）'!A945</f>
        <v>2140131 海事管理</v>
      </c>
      <c r="B943" s="87"/>
      <c r="C943" s="88"/>
      <c r="D943" s="89">
        <f t="shared" si="14"/>
        <v>0</v>
      </c>
    </row>
    <row r="944" ht="14.25" spans="1:4">
      <c r="A944" s="86" t="str">
        <f>'[2]汇总表（预算股统一填）'!A946</f>
        <v>2140133 航标事业发展支出</v>
      </c>
      <c r="B944" s="87"/>
      <c r="C944" s="88"/>
      <c r="D944" s="89">
        <f t="shared" si="14"/>
        <v>0</v>
      </c>
    </row>
    <row r="945" ht="14.25" spans="1:4">
      <c r="A945" s="86" t="str">
        <f>'[2]汇总表（预算股统一填）'!A947</f>
        <v>2140136 水路运输管理支出</v>
      </c>
      <c r="B945" s="87"/>
      <c r="C945" s="88"/>
      <c r="D945" s="89">
        <f t="shared" si="14"/>
        <v>0</v>
      </c>
    </row>
    <row r="946" ht="14.25" spans="1:4">
      <c r="A946" s="86" t="str">
        <f>'[2]汇总表（预算股统一填）'!A948</f>
        <v>2140138 口岸建设</v>
      </c>
      <c r="B946" s="87"/>
      <c r="C946" s="88"/>
      <c r="D946" s="89">
        <f t="shared" si="14"/>
        <v>0</v>
      </c>
    </row>
    <row r="947" ht="14.25" spans="1:4">
      <c r="A947" s="86" t="str">
        <f>'[2]汇总表（预算股统一填）'!A949</f>
        <v>2140139 取消政府还贷二级公路收费专项支出</v>
      </c>
      <c r="B947" s="87"/>
      <c r="C947" s="88"/>
      <c r="D947" s="89">
        <f t="shared" si="14"/>
        <v>0</v>
      </c>
    </row>
    <row r="948" spans="1:4">
      <c r="A948" s="86" t="str">
        <f>'[2]汇总表（预算股统一填）'!A950</f>
        <v>2140199 其他公路水路运输支出</v>
      </c>
      <c r="B948" s="109">
        <v>2000</v>
      </c>
      <c r="C948" s="88"/>
      <c r="D948" s="85">
        <f t="shared" si="14"/>
        <v>2000</v>
      </c>
    </row>
    <row r="949" ht="14.25" spans="1:4">
      <c r="A949" s="86" t="str">
        <f>'[2]汇总表（预算股统一填）'!A951</f>
        <v>21402 铁路运输</v>
      </c>
      <c r="B949" s="89">
        <f>SUM(B950:B958)</f>
        <v>0</v>
      </c>
      <c r="C949" s="94">
        <f>SUM(C950:C958)</f>
        <v>0</v>
      </c>
      <c r="D949" s="89">
        <f t="shared" si="14"/>
        <v>0</v>
      </c>
    </row>
    <row r="950" ht="14.25" spans="1:4">
      <c r="A950" s="86" t="str">
        <f>'[2]汇总表（预算股统一填）'!A952</f>
        <v>2140201 行政运行</v>
      </c>
      <c r="B950" s="87"/>
      <c r="C950" s="88"/>
      <c r="D950" s="89">
        <f t="shared" si="14"/>
        <v>0</v>
      </c>
    </row>
    <row r="951" ht="14.25" spans="1:4">
      <c r="A951" s="86" t="str">
        <f>'[2]汇总表（预算股统一填）'!A953</f>
        <v>2140202 一般行政管理事务</v>
      </c>
      <c r="B951" s="87"/>
      <c r="C951" s="88"/>
      <c r="D951" s="89">
        <f t="shared" si="14"/>
        <v>0</v>
      </c>
    </row>
    <row r="952" ht="14.25" spans="1:4">
      <c r="A952" s="86" t="str">
        <f>'[2]汇总表（预算股统一填）'!A954</f>
        <v>2140203 机关服务</v>
      </c>
      <c r="B952" s="87"/>
      <c r="C952" s="88"/>
      <c r="D952" s="89">
        <f t="shared" si="14"/>
        <v>0</v>
      </c>
    </row>
    <row r="953" ht="14.25" spans="1:4">
      <c r="A953" s="86" t="str">
        <f>'[2]汇总表（预算股统一填）'!A955</f>
        <v>2140204 铁路路网建设</v>
      </c>
      <c r="B953" s="87"/>
      <c r="C953" s="88"/>
      <c r="D953" s="89">
        <f t="shared" si="14"/>
        <v>0</v>
      </c>
    </row>
    <row r="954" ht="14.25" spans="1:4">
      <c r="A954" s="86" t="str">
        <f>'[2]汇总表（预算股统一填）'!A956</f>
        <v>2140205 铁路还贷专项</v>
      </c>
      <c r="B954" s="87"/>
      <c r="C954" s="88"/>
      <c r="D954" s="89">
        <f t="shared" si="14"/>
        <v>0</v>
      </c>
    </row>
    <row r="955" ht="14.25" spans="1:4">
      <c r="A955" s="86" t="str">
        <f>'[2]汇总表（预算股统一填）'!A957</f>
        <v>2140206 铁路安全</v>
      </c>
      <c r="B955" s="87"/>
      <c r="C955" s="88"/>
      <c r="D955" s="89">
        <f t="shared" si="14"/>
        <v>0</v>
      </c>
    </row>
    <row r="956" ht="14.25" spans="1:4">
      <c r="A956" s="86" t="str">
        <f>'[2]汇总表（预算股统一填）'!A958</f>
        <v>2140207 铁路专项运输</v>
      </c>
      <c r="B956" s="87"/>
      <c r="C956" s="88"/>
      <c r="D956" s="89">
        <f t="shared" si="14"/>
        <v>0</v>
      </c>
    </row>
    <row r="957" ht="14.25" spans="1:4">
      <c r="A957" s="86" t="str">
        <f>'[2]汇总表（预算股统一填）'!A959</f>
        <v>2140208 行业监管</v>
      </c>
      <c r="B957" s="87"/>
      <c r="C957" s="88"/>
      <c r="D957" s="89">
        <f t="shared" si="14"/>
        <v>0</v>
      </c>
    </row>
    <row r="958" ht="14.25" spans="1:4">
      <c r="A958" s="86" t="str">
        <f>'[2]汇总表（预算股统一填）'!A960</f>
        <v>2140299 其他铁路运输支出</v>
      </c>
      <c r="B958" s="87"/>
      <c r="C958" s="88"/>
      <c r="D958" s="89">
        <f t="shared" si="14"/>
        <v>0</v>
      </c>
    </row>
    <row r="959" ht="14.25" spans="1:4">
      <c r="A959" s="86" t="str">
        <f>'[2]汇总表（预算股统一填）'!A961</f>
        <v>21403 民用航空运输</v>
      </c>
      <c r="B959" s="89">
        <f>SUM(B960:B968)</f>
        <v>0</v>
      </c>
      <c r="C959" s="94">
        <f>SUM(C960:C968)</f>
        <v>0</v>
      </c>
      <c r="D959" s="89">
        <f t="shared" si="14"/>
        <v>0</v>
      </c>
    </row>
    <row r="960" ht="14.25" spans="1:4">
      <c r="A960" s="86" t="str">
        <f>'[2]汇总表（预算股统一填）'!A962</f>
        <v>2140301 行政运行</v>
      </c>
      <c r="B960" s="87"/>
      <c r="C960" s="88"/>
      <c r="D960" s="89">
        <f t="shared" si="14"/>
        <v>0</v>
      </c>
    </row>
    <row r="961" ht="14.25" spans="1:4">
      <c r="A961" s="86" t="str">
        <f>'[2]汇总表（预算股统一填）'!A963</f>
        <v>2140302 一般行政管理事务</v>
      </c>
      <c r="B961" s="87"/>
      <c r="C961" s="88"/>
      <c r="D961" s="89">
        <f t="shared" si="14"/>
        <v>0</v>
      </c>
    </row>
    <row r="962" ht="14.25" spans="1:4">
      <c r="A962" s="86" t="str">
        <f>'[2]汇总表（预算股统一填）'!A964</f>
        <v>2140303 机关服务</v>
      </c>
      <c r="B962" s="87"/>
      <c r="C962" s="88"/>
      <c r="D962" s="89">
        <f t="shared" si="14"/>
        <v>0</v>
      </c>
    </row>
    <row r="963" ht="14.25" spans="1:4">
      <c r="A963" s="86" t="str">
        <f>'[2]汇总表（预算股统一填）'!A965</f>
        <v>2140304 机场建设</v>
      </c>
      <c r="B963" s="87"/>
      <c r="C963" s="88"/>
      <c r="D963" s="89">
        <f t="shared" si="14"/>
        <v>0</v>
      </c>
    </row>
    <row r="964" ht="14.25" spans="1:4">
      <c r="A964" s="86" t="str">
        <f>'[2]汇总表（预算股统一填）'!A966</f>
        <v>2140305 空管系统建设</v>
      </c>
      <c r="B964" s="87"/>
      <c r="C964" s="88"/>
      <c r="D964" s="89">
        <f t="shared" ref="D964:D1027" si="15">B964+C964</f>
        <v>0</v>
      </c>
    </row>
    <row r="965" ht="14.25" spans="1:4">
      <c r="A965" s="86" t="str">
        <f>'[2]汇总表（预算股统一填）'!A967</f>
        <v>2140306 民航还贷专项支出</v>
      </c>
      <c r="B965" s="87"/>
      <c r="C965" s="88"/>
      <c r="D965" s="89">
        <f t="shared" si="15"/>
        <v>0</v>
      </c>
    </row>
    <row r="966" ht="14.25" spans="1:4">
      <c r="A966" s="86" t="str">
        <f>'[2]汇总表（预算股统一填）'!A968</f>
        <v>2140307 民用航空安全</v>
      </c>
      <c r="B966" s="87"/>
      <c r="C966" s="88"/>
      <c r="D966" s="89">
        <f t="shared" si="15"/>
        <v>0</v>
      </c>
    </row>
    <row r="967" ht="14.25" spans="1:4">
      <c r="A967" s="86" t="str">
        <f>'[2]汇总表（预算股统一填）'!A969</f>
        <v>2140308 民航专项运输</v>
      </c>
      <c r="B967" s="87"/>
      <c r="C967" s="88"/>
      <c r="D967" s="89">
        <f t="shared" si="15"/>
        <v>0</v>
      </c>
    </row>
    <row r="968" ht="14.25" spans="1:4">
      <c r="A968" s="86" t="str">
        <f>'[2]汇总表（预算股统一填）'!A970</f>
        <v>2140399 其他民用航空运输支出</v>
      </c>
      <c r="B968" s="87"/>
      <c r="C968" s="88"/>
      <c r="D968" s="89">
        <f t="shared" si="15"/>
        <v>0</v>
      </c>
    </row>
    <row r="969" spans="1:4">
      <c r="A969" s="82" t="str">
        <f>'[2]汇总表（预算股统一填）'!A971</f>
        <v>21404 成品油价格改革对交通运输的补贴</v>
      </c>
      <c r="B969" s="83">
        <f>SUM(B970:B973)</f>
        <v>1670.37</v>
      </c>
      <c r="C969" s="84">
        <f>SUM(C970:C973)</f>
        <v>-7.36</v>
      </c>
      <c r="D969" s="85">
        <f t="shared" si="15"/>
        <v>1663.01</v>
      </c>
    </row>
    <row r="970" ht="17.25" spans="1:4">
      <c r="A970" s="82" t="str">
        <f>'[2]汇总表（预算股统一填）'!A972</f>
        <v>2140401 对城市公交的补贴</v>
      </c>
      <c r="B970" s="97"/>
      <c r="C970" s="91">
        <v>-7.36</v>
      </c>
      <c r="D970" s="85">
        <f t="shared" si="15"/>
        <v>-7.36</v>
      </c>
    </row>
    <row r="971" spans="1:4">
      <c r="A971" s="82" t="str">
        <f>'[2]汇总表（预算股统一填）'!A973</f>
        <v>2140402 对农村道路客运的补贴</v>
      </c>
      <c r="B971" s="96">
        <v>343</v>
      </c>
      <c r="C971" s="92">
        <v>0</v>
      </c>
      <c r="D971" s="85">
        <f t="shared" si="15"/>
        <v>343</v>
      </c>
    </row>
    <row r="972" spans="1:4">
      <c r="A972" s="82" t="str">
        <f>'[2]汇总表（预算股统一填）'!A974</f>
        <v>2140403 对出租车的补贴</v>
      </c>
      <c r="B972" s="96">
        <v>488</v>
      </c>
      <c r="C972" s="92">
        <v>0</v>
      </c>
      <c r="D972" s="85">
        <f t="shared" si="15"/>
        <v>488</v>
      </c>
    </row>
    <row r="973" spans="1:4">
      <c r="A973" s="82" t="str">
        <f>'[2]汇总表（预算股统一填）'!A975</f>
        <v>2140499 成品油价格改革补贴其他支出</v>
      </c>
      <c r="B973" s="96">
        <v>839.37</v>
      </c>
      <c r="C973" s="92">
        <v>0</v>
      </c>
      <c r="D973" s="85">
        <f t="shared" si="15"/>
        <v>839.37</v>
      </c>
    </row>
    <row r="974" ht="14.25" spans="1:4">
      <c r="A974" s="86" t="str">
        <f>'[2]汇总表（预算股统一填）'!A976</f>
        <v>21405 邮政业支出</v>
      </c>
      <c r="B974" s="89">
        <f>SUM(B975:B980)</f>
        <v>0</v>
      </c>
      <c r="C974" s="94">
        <f>SUM(C975:C980)</f>
        <v>0</v>
      </c>
      <c r="D974" s="89">
        <f t="shared" si="15"/>
        <v>0</v>
      </c>
    </row>
    <row r="975" ht="14.25" spans="1:4">
      <c r="A975" s="86" t="str">
        <f>'[2]汇总表（预算股统一填）'!A977</f>
        <v>2140501 行政运行</v>
      </c>
      <c r="B975" s="87"/>
      <c r="C975" s="88"/>
      <c r="D975" s="89">
        <f t="shared" si="15"/>
        <v>0</v>
      </c>
    </row>
    <row r="976" ht="14.25" spans="1:4">
      <c r="A976" s="86" t="str">
        <f>'[2]汇总表（预算股统一填）'!A978</f>
        <v>2140502 一般行政管理事务</v>
      </c>
      <c r="B976" s="87"/>
      <c r="C976" s="88"/>
      <c r="D976" s="89">
        <f t="shared" si="15"/>
        <v>0</v>
      </c>
    </row>
    <row r="977" ht="14.25" spans="1:4">
      <c r="A977" s="86" t="str">
        <f>'[2]汇总表（预算股统一填）'!A979</f>
        <v>2140503 机关服务</v>
      </c>
      <c r="B977" s="87"/>
      <c r="C977" s="88"/>
      <c r="D977" s="89">
        <f t="shared" si="15"/>
        <v>0</v>
      </c>
    </row>
    <row r="978" ht="14.25" spans="1:4">
      <c r="A978" s="86" t="str">
        <f>'[2]汇总表（预算股统一填）'!A980</f>
        <v>2140504 行业监管</v>
      </c>
      <c r="B978" s="87"/>
      <c r="C978" s="88"/>
      <c r="D978" s="89">
        <f t="shared" si="15"/>
        <v>0</v>
      </c>
    </row>
    <row r="979" ht="14.25" spans="1:4">
      <c r="A979" s="86" t="str">
        <f>'[2]汇总表（预算股统一填）'!A981</f>
        <v>2140505 邮政普遍服务与特殊服务</v>
      </c>
      <c r="B979" s="87"/>
      <c r="C979" s="88"/>
      <c r="D979" s="89">
        <f t="shared" si="15"/>
        <v>0</v>
      </c>
    </row>
    <row r="980" ht="14.25" spans="1:4">
      <c r="A980" s="86" t="str">
        <f>'[2]汇总表（预算股统一填）'!A982</f>
        <v>2140599 其他邮政业支出</v>
      </c>
      <c r="B980" s="87"/>
      <c r="C980" s="88"/>
      <c r="D980" s="89">
        <f t="shared" si="15"/>
        <v>0</v>
      </c>
    </row>
    <row r="981" spans="1:4">
      <c r="A981" s="82" t="str">
        <f>'[2]汇总表（预算股统一填）'!A983</f>
        <v>21406 车辆购置税支出</v>
      </c>
      <c r="B981" s="83">
        <f>SUM(B982:B985)</f>
        <v>5571.7</v>
      </c>
      <c r="C981" s="84">
        <f>SUM(C982:C985)</f>
        <v>0</v>
      </c>
      <c r="D981" s="85">
        <f t="shared" si="15"/>
        <v>5571.7</v>
      </c>
    </row>
    <row r="982" ht="14.25" spans="1:4">
      <c r="A982" s="86" t="str">
        <f>'[2]汇总表（预算股统一填）'!A984</f>
        <v>2140601 车辆购置税用于公路等基础设施建设支出</v>
      </c>
      <c r="B982" s="87"/>
      <c r="C982" s="88"/>
      <c r="D982" s="89">
        <f t="shared" si="15"/>
        <v>0</v>
      </c>
    </row>
    <row r="983" ht="14.25" spans="1:4">
      <c r="A983" s="86" t="str">
        <f>'[2]汇总表（预算股统一填）'!A985</f>
        <v>2140602 车辆购置税用于农村公路建设支出</v>
      </c>
      <c r="B983" s="87"/>
      <c r="C983" s="88"/>
      <c r="D983" s="89">
        <f t="shared" si="15"/>
        <v>0</v>
      </c>
    </row>
    <row r="984" ht="14.25" spans="1:4">
      <c r="A984" s="86" t="str">
        <f>'[2]汇总表（预算股统一填）'!A986</f>
        <v>2140603 车辆购置税用于老旧汽车报废更新补贴</v>
      </c>
      <c r="B984" s="87"/>
      <c r="C984" s="88"/>
      <c r="D984" s="89">
        <f t="shared" si="15"/>
        <v>0</v>
      </c>
    </row>
    <row r="985" spans="1:4">
      <c r="A985" s="82" t="str">
        <f>'[2]汇总表（预算股统一填）'!A987</f>
        <v>2140699 车辆购置税其他支出</v>
      </c>
      <c r="B985" s="93">
        <f>8406.7-2835</f>
        <v>5571.7</v>
      </c>
      <c r="C985" s="92"/>
      <c r="D985" s="85">
        <f t="shared" si="15"/>
        <v>5571.7</v>
      </c>
    </row>
    <row r="986" spans="1:4">
      <c r="A986" s="82" t="str">
        <f>'[2]汇总表（预算股统一填）'!A988</f>
        <v>21499 其他交通运输支出</v>
      </c>
      <c r="B986" s="83">
        <f>SUM(B987:B988)</f>
        <v>1500</v>
      </c>
      <c r="C986" s="84">
        <f>SUM(C987:C988)</f>
        <v>-6752</v>
      </c>
      <c r="D986" s="85">
        <f t="shared" si="15"/>
        <v>-5252</v>
      </c>
    </row>
    <row r="987" ht="17.25" spans="1:4">
      <c r="A987" s="82" t="str">
        <f>'[2]汇总表（预算股统一填）'!A989</f>
        <v>2149901 公共交通运营补助</v>
      </c>
      <c r="B987" s="93"/>
      <c r="C987" s="91">
        <v>-572</v>
      </c>
      <c r="D987" s="85">
        <f t="shared" si="15"/>
        <v>-572</v>
      </c>
    </row>
    <row r="988" ht="17.25" spans="1:4">
      <c r="A988" s="82" t="str">
        <f>'[2]汇总表（预算股统一填）'!A990</f>
        <v>2149999 其他交通运输支出</v>
      </c>
      <c r="B988" s="93">
        <v>1500</v>
      </c>
      <c r="C988" s="91">
        <v>-6180</v>
      </c>
      <c r="D988" s="85">
        <f t="shared" si="15"/>
        <v>-4680</v>
      </c>
    </row>
    <row r="989" spans="1:4">
      <c r="A989" s="82" t="str">
        <f>'[2]汇总表（预算股统一填）'!A991</f>
        <v>215 资源勘探信息等支出</v>
      </c>
      <c r="B989" s="83">
        <f>SUM(B990,B1000,B1016,B1021,B1035,B1042,B1049)</f>
        <v>371</v>
      </c>
      <c r="C989" s="84">
        <f>SUM(C990,C1000,C1016,C1021,C1035,C1042,C1049)</f>
        <v>-452.34</v>
      </c>
      <c r="D989" s="85">
        <f t="shared" si="15"/>
        <v>-81.34</v>
      </c>
    </row>
    <row r="990" ht="14.25" spans="1:4">
      <c r="A990" s="86" t="str">
        <f>'[2]汇总表（预算股统一填）'!A992</f>
        <v>21501 资源勘探开发</v>
      </c>
      <c r="B990" s="89">
        <f>SUM(B991:B999)</f>
        <v>0</v>
      </c>
      <c r="C990" s="94">
        <f>SUM(C991:C999)</f>
        <v>0</v>
      </c>
      <c r="D990" s="89">
        <f t="shared" si="15"/>
        <v>0</v>
      </c>
    </row>
    <row r="991" ht="14.25" spans="1:4">
      <c r="A991" s="86" t="str">
        <f>'[2]汇总表（预算股统一填）'!A993</f>
        <v>2150101 行政运行</v>
      </c>
      <c r="B991" s="87"/>
      <c r="C991" s="88"/>
      <c r="D991" s="89">
        <f t="shared" si="15"/>
        <v>0</v>
      </c>
    </row>
    <row r="992" ht="14.25" spans="1:4">
      <c r="A992" s="86" t="str">
        <f>'[2]汇总表（预算股统一填）'!A994</f>
        <v>2150102 一般行政管理事务</v>
      </c>
      <c r="B992" s="87"/>
      <c r="C992" s="88"/>
      <c r="D992" s="89">
        <f t="shared" si="15"/>
        <v>0</v>
      </c>
    </row>
    <row r="993" ht="14.25" spans="1:4">
      <c r="A993" s="86" t="str">
        <f>'[2]汇总表（预算股统一填）'!A995</f>
        <v>2150103 机关服务</v>
      </c>
      <c r="B993" s="87"/>
      <c r="C993" s="88"/>
      <c r="D993" s="89">
        <f t="shared" si="15"/>
        <v>0</v>
      </c>
    </row>
    <row r="994" ht="14.25" spans="1:4">
      <c r="A994" s="86" t="str">
        <f>'[2]汇总表（预算股统一填）'!A996</f>
        <v>2150104 煤炭勘探开采和洗选</v>
      </c>
      <c r="B994" s="87"/>
      <c r="C994" s="88"/>
      <c r="D994" s="89">
        <f t="shared" si="15"/>
        <v>0</v>
      </c>
    </row>
    <row r="995" ht="14.25" spans="1:4">
      <c r="A995" s="86" t="str">
        <f>'[2]汇总表（预算股统一填）'!A997</f>
        <v>2150105 石油和天然气勘探开采</v>
      </c>
      <c r="B995" s="87"/>
      <c r="C995" s="88"/>
      <c r="D995" s="89">
        <f t="shared" si="15"/>
        <v>0</v>
      </c>
    </row>
    <row r="996" ht="14.25" spans="1:4">
      <c r="A996" s="86" t="str">
        <f>'[2]汇总表（预算股统一填）'!A998</f>
        <v>2150106 黑色金属矿勘探和采选</v>
      </c>
      <c r="B996" s="87"/>
      <c r="C996" s="88"/>
      <c r="D996" s="89">
        <f t="shared" si="15"/>
        <v>0</v>
      </c>
    </row>
    <row r="997" ht="14.25" spans="1:4">
      <c r="A997" s="86" t="str">
        <f>'[2]汇总表（预算股统一填）'!A999</f>
        <v>2150107 有色金属矿勘探和采选</v>
      </c>
      <c r="B997" s="87"/>
      <c r="C997" s="88"/>
      <c r="D997" s="89">
        <f t="shared" si="15"/>
        <v>0</v>
      </c>
    </row>
    <row r="998" ht="14.25" spans="1:4">
      <c r="A998" s="86" t="str">
        <f>'[2]汇总表（预算股统一填）'!A1000</f>
        <v>2150108 非金属矿勘探和采选</v>
      </c>
      <c r="B998" s="87"/>
      <c r="C998" s="88"/>
      <c r="D998" s="89">
        <f t="shared" si="15"/>
        <v>0</v>
      </c>
    </row>
    <row r="999" ht="14.25" spans="1:4">
      <c r="A999" s="86" t="str">
        <f>'[2]汇总表（预算股统一填）'!A1001</f>
        <v>2150199 其他资源勘探业支出</v>
      </c>
      <c r="B999" s="87"/>
      <c r="C999" s="88"/>
      <c r="D999" s="89">
        <f t="shared" si="15"/>
        <v>0</v>
      </c>
    </row>
    <row r="1000" ht="14.25" spans="1:4">
      <c r="A1000" s="86" t="str">
        <f>'[2]汇总表（预算股统一填）'!A1002</f>
        <v>21502 制造业</v>
      </c>
      <c r="B1000" s="89">
        <f>SUM(B1001:B1015)</f>
        <v>0</v>
      </c>
      <c r="C1000" s="94">
        <f>SUM(C1001:C1015)</f>
        <v>0</v>
      </c>
      <c r="D1000" s="89">
        <f t="shared" si="15"/>
        <v>0</v>
      </c>
    </row>
    <row r="1001" ht="14.25" spans="1:4">
      <c r="A1001" s="86" t="str">
        <f>'[2]汇总表（预算股统一填）'!A1003</f>
        <v>2150201 行政运行</v>
      </c>
      <c r="B1001" s="87"/>
      <c r="C1001" s="88"/>
      <c r="D1001" s="89">
        <f t="shared" si="15"/>
        <v>0</v>
      </c>
    </row>
    <row r="1002" ht="14.25" spans="1:4">
      <c r="A1002" s="86" t="str">
        <f>'[2]汇总表（预算股统一填）'!A1004</f>
        <v>2150202 一般行政管理事务</v>
      </c>
      <c r="B1002" s="87"/>
      <c r="C1002" s="88"/>
      <c r="D1002" s="89">
        <f t="shared" si="15"/>
        <v>0</v>
      </c>
    </row>
    <row r="1003" ht="14.25" spans="1:4">
      <c r="A1003" s="86" t="str">
        <f>'[2]汇总表（预算股统一填）'!A1005</f>
        <v>2150203 机关服务</v>
      </c>
      <c r="B1003" s="87"/>
      <c r="C1003" s="88"/>
      <c r="D1003" s="89">
        <f t="shared" si="15"/>
        <v>0</v>
      </c>
    </row>
    <row r="1004" ht="14.25" spans="1:4">
      <c r="A1004" s="86" t="str">
        <f>'[2]汇总表（预算股统一填）'!A1006</f>
        <v>2150204 纺织业</v>
      </c>
      <c r="B1004" s="87"/>
      <c r="C1004" s="88"/>
      <c r="D1004" s="89">
        <f t="shared" si="15"/>
        <v>0</v>
      </c>
    </row>
    <row r="1005" ht="14.25" spans="1:4">
      <c r="A1005" s="86" t="str">
        <f>'[2]汇总表（预算股统一填）'!A1007</f>
        <v>2150205 医药制造业</v>
      </c>
      <c r="B1005" s="87"/>
      <c r="C1005" s="88"/>
      <c r="D1005" s="89">
        <f t="shared" si="15"/>
        <v>0</v>
      </c>
    </row>
    <row r="1006" ht="14.25" spans="1:4">
      <c r="A1006" s="86" t="str">
        <f>'[2]汇总表（预算股统一填）'!A1008</f>
        <v>2150206 非金属矿物制品业</v>
      </c>
      <c r="B1006" s="87"/>
      <c r="C1006" s="88"/>
      <c r="D1006" s="89">
        <f t="shared" si="15"/>
        <v>0</v>
      </c>
    </row>
    <row r="1007" ht="14.25" spans="1:4">
      <c r="A1007" s="86" t="str">
        <f>'[2]汇总表（预算股统一填）'!A1009</f>
        <v>2150207 通信设备、计算机及其他电子设备制造业</v>
      </c>
      <c r="B1007" s="87"/>
      <c r="C1007" s="88"/>
      <c r="D1007" s="89">
        <f t="shared" si="15"/>
        <v>0</v>
      </c>
    </row>
    <row r="1008" ht="14.25" spans="1:4">
      <c r="A1008" s="86" t="str">
        <f>'[2]汇总表（预算股统一填）'!A1010</f>
        <v>2150208 交通运输设备制造业</v>
      </c>
      <c r="B1008" s="87"/>
      <c r="C1008" s="88"/>
      <c r="D1008" s="89">
        <f t="shared" si="15"/>
        <v>0</v>
      </c>
    </row>
    <row r="1009" ht="14.25" spans="1:4">
      <c r="A1009" s="86" t="str">
        <f>'[2]汇总表（预算股统一填）'!A1011</f>
        <v>2150209 电气机械及器材制造业</v>
      </c>
      <c r="B1009" s="87"/>
      <c r="C1009" s="88"/>
      <c r="D1009" s="89">
        <f t="shared" si="15"/>
        <v>0</v>
      </c>
    </row>
    <row r="1010" ht="14.25" spans="1:4">
      <c r="A1010" s="86" t="str">
        <f>'[2]汇总表（预算股统一填）'!A1012</f>
        <v>2150210 工艺品及其他制造业</v>
      </c>
      <c r="B1010" s="87"/>
      <c r="C1010" s="88"/>
      <c r="D1010" s="89">
        <f t="shared" si="15"/>
        <v>0</v>
      </c>
    </row>
    <row r="1011" ht="14.25" spans="1:4">
      <c r="A1011" s="86" t="str">
        <f>'[2]汇总表（预算股统一填）'!A1013</f>
        <v>2150212 石油加工、炼焦及核燃料加工业</v>
      </c>
      <c r="B1011" s="87"/>
      <c r="C1011" s="88"/>
      <c r="D1011" s="89">
        <f t="shared" si="15"/>
        <v>0</v>
      </c>
    </row>
    <row r="1012" ht="14.25" spans="1:4">
      <c r="A1012" s="86" t="str">
        <f>'[2]汇总表（预算股统一填）'!A1014</f>
        <v>2150213 化学原料及化学制品制造业</v>
      </c>
      <c r="B1012" s="87"/>
      <c r="C1012" s="88"/>
      <c r="D1012" s="89">
        <f t="shared" si="15"/>
        <v>0</v>
      </c>
    </row>
    <row r="1013" ht="14.25" spans="1:4">
      <c r="A1013" s="86" t="str">
        <f>'[2]汇总表（预算股统一填）'!A1015</f>
        <v>2150214 黑色金属冶炼及压延加工业</v>
      </c>
      <c r="B1013" s="87"/>
      <c r="C1013" s="88"/>
      <c r="D1013" s="89">
        <f t="shared" si="15"/>
        <v>0</v>
      </c>
    </row>
    <row r="1014" ht="14.25" spans="1:4">
      <c r="A1014" s="86" t="str">
        <f>'[2]汇总表（预算股统一填）'!A1016</f>
        <v>2150215 有色金属冶炼及压延加工业</v>
      </c>
      <c r="B1014" s="87"/>
      <c r="C1014" s="88"/>
      <c r="D1014" s="89">
        <f t="shared" si="15"/>
        <v>0</v>
      </c>
    </row>
    <row r="1015" ht="14.25" spans="1:4">
      <c r="A1015" s="86" t="str">
        <f>'[2]汇总表（预算股统一填）'!A1017</f>
        <v>2150299 其他制造业支出</v>
      </c>
      <c r="B1015" s="87"/>
      <c r="C1015" s="88"/>
      <c r="D1015" s="89">
        <f t="shared" si="15"/>
        <v>0</v>
      </c>
    </row>
    <row r="1016" ht="14.25" spans="1:4">
      <c r="A1016" s="86" t="str">
        <f>'[2]汇总表（预算股统一填）'!A1018</f>
        <v>21503 建筑业</v>
      </c>
      <c r="B1016" s="89">
        <f>SUM(B1017:B1020)</f>
        <v>0</v>
      </c>
      <c r="C1016" s="94">
        <f>SUM(C1017:C1020)</f>
        <v>0</v>
      </c>
      <c r="D1016" s="89">
        <f t="shared" si="15"/>
        <v>0</v>
      </c>
    </row>
    <row r="1017" ht="14.25" spans="1:4">
      <c r="A1017" s="86" t="str">
        <f>'[2]汇总表（预算股统一填）'!A1019</f>
        <v>2150301 行政运行</v>
      </c>
      <c r="B1017" s="87"/>
      <c r="C1017" s="88"/>
      <c r="D1017" s="89">
        <f t="shared" si="15"/>
        <v>0</v>
      </c>
    </row>
    <row r="1018" ht="14.25" spans="1:4">
      <c r="A1018" s="86" t="str">
        <f>'[2]汇总表（预算股统一填）'!A1020</f>
        <v>2150302 一般行政管理事务</v>
      </c>
      <c r="B1018" s="87"/>
      <c r="C1018" s="88"/>
      <c r="D1018" s="89">
        <f t="shared" si="15"/>
        <v>0</v>
      </c>
    </row>
    <row r="1019" ht="14.25" spans="1:4">
      <c r="A1019" s="86" t="str">
        <f>'[2]汇总表（预算股统一填）'!A1021</f>
        <v>2150303 机关服务</v>
      </c>
      <c r="B1019" s="87"/>
      <c r="C1019" s="88"/>
      <c r="D1019" s="89">
        <f t="shared" si="15"/>
        <v>0</v>
      </c>
    </row>
    <row r="1020" ht="14.25" spans="1:4">
      <c r="A1020" s="86" t="str">
        <f>'[2]汇总表（预算股统一填）'!A1022</f>
        <v>2150399 其他建筑业支出</v>
      </c>
      <c r="B1020" s="87"/>
      <c r="C1020" s="88"/>
      <c r="D1020" s="89">
        <f t="shared" si="15"/>
        <v>0</v>
      </c>
    </row>
    <row r="1021" ht="14.25" spans="1:4">
      <c r="A1021" s="86" t="str">
        <f>'[2]汇总表（预算股统一填）'!A1023</f>
        <v>21505 工业和信息产业监管</v>
      </c>
      <c r="B1021" s="89">
        <f>SUM(B1022:B1034)</f>
        <v>0</v>
      </c>
      <c r="C1021" s="94"/>
      <c r="D1021" s="89">
        <f t="shared" si="15"/>
        <v>0</v>
      </c>
    </row>
    <row r="1022" ht="14.25" spans="1:4">
      <c r="A1022" s="86" t="str">
        <f>'[2]汇总表（预算股统一填）'!A1024</f>
        <v>2150501 行政运行</v>
      </c>
      <c r="B1022" s="87"/>
      <c r="C1022" s="88"/>
      <c r="D1022" s="89">
        <f t="shared" si="15"/>
        <v>0</v>
      </c>
    </row>
    <row r="1023" ht="14.25" spans="1:4">
      <c r="A1023" s="86" t="str">
        <f>'[2]汇总表（预算股统一填）'!A1025</f>
        <v>2150502 一般行政管理事务</v>
      </c>
      <c r="B1023" s="87"/>
      <c r="C1023" s="88"/>
      <c r="D1023" s="89">
        <f t="shared" si="15"/>
        <v>0</v>
      </c>
    </row>
    <row r="1024" ht="14.25" spans="1:4">
      <c r="A1024" s="86" t="str">
        <f>'[2]汇总表（预算股统一填）'!A1026</f>
        <v>2150503 机关服务</v>
      </c>
      <c r="B1024" s="87"/>
      <c r="C1024" s="88"/>
      <c r="D1024" s="89">
        <f t="shared" si="15"/>
        <v>0</v>
      </c>
    </row>
    <row r="1025" ht="14.25" spans="1:4">
      <c r="A1025" s="86" t="str">
        <f>'[2]汇总表（预算股统一填）'!A1027</f>
        <v>2150505 战备应急</v>
      </c>
      <c r="B1025" s="87"/>
      <c r="C1025" s="88"/>
      <c r="D1025" s="89">
        <f t="shared" si="15"/>
        <v>0</v>
      </c>
    </row>
    <row r="1026" ht="14.25" spans="1:4">
      <c r="A1026" s="86" t="str">
        <f>'[2]汇总表（预算股统一填）'!A1028</f>
        <v>2150506 信息安全建设</v>
      </c>
      <c r="B1026" s="87"/>
      <c r="C1026" s="88"/>
      <c r="D1026" s="89">
        <f t="shared" si="15"/>
        <v>0</v>
      </c>
    </row>
    <row r="1027" ht="14.25" spans="1:4">
      <c r="A1027" s="86" t="str">
        <f>'[2]汇总表（预算股统一填）'!A1029</f>
        <v>2150507 专用通信</v>
      </c>
      <c r="B1027" s="87"/>
      <c r="C1027" s="88"/>
      <c r="D1027" s="89">
        <f t="shared" si="15"/>
        <v>0</v>
      </c>
    </row>
    <row r="1028" ht="17.25" spans="1:4">
      <c r="A1028" s="82" t="str">
        <f>'[2]汇总表（预算股统一填）'!A1030</f>
        <v>2150508 无线电监管</v>
      </c>
      <c r="B1028" s="93"/>
      <c r="C1028" s="91">
        <v>-2</v>
      </c>
      <c r="D1028" s="85">
        <f t="shared" ref="D1028:D1091" si="16">B1028+C1028</f>
        <v>-2</v>
      </c>
    </row>
    <row r="1029" ht="14.25" spans="1:4">
      <c r="A1029" s="86" t="str">
        <f>'[2]汇总表（预算股统一填）'!A1031</f>
        <v>2150509 工业和信息产业战略研究与标准制定</v>
      </c>
      <c r="B1029" s="87"/>
      <c r="C1029" s="88"/>
      <c r="D1029" s="89">
        <f t="shared" si="16"/>
        <v>0</v>
      </c>
    </row>
    <row r="1030" ht="14.25" spans="1:4">
      <c r="A1030" s="86" t="str">
        <f>'[2]汇总表（预算股统一填）'!A1032</f>
        <v>2150510 工业和信息产业支持</v>
      </c>
      <c r="B1030" s="87"/>
      <c r="C1030" s="88"/>
      <c r="D1030" s="89">
        <f t="shared" si="16"/>
        <v>0</v>
      </c>
    </row>
    <row r="1031" ht="14.25" spans="1:4">
      <c r="A1031" s="86" t="str">
        <f>'[2]汇总表（预算股统一填）'!A1033</f>
        <v>2150511 电子专项工程</v>
      </c>
      <c r="B1031" s="87"/>
      <c r="C1031" s="88"/>
      <c r="D1031" s="89">
        <f t="shared" si="16"/>
        <v>0</v>
      </c>
    </row>
    <row r="1032" ht="14.25" spans="1:4">
      <c r="A1032" s="86" t="str">
        <f>'[2]汇总表（预算股统一填）'!A1034</f>
        <v>2150513 行业监管</v>
      </c>
      <c r="B1032" s="87"/>
      <c r="C1032" s="88"/>
      <c r="D1032" s="89">
        <f t="shared" si="16"/>
        <v>0</v>
      </c>
    </row>
    <row r="1033" ht="14.25" spans="1:4">
      <c r="A1033" s="86" t="str">
        <f>'[2]汇总表（预算股统一填）'!A1035</f>
        <v>2150515 技术基础研究</v>
      </c>
      <c r="B1033" s="87"/>
      <c r="C1033" s="88"/>
      <c r="D1033" s="89">
        <f t="shared" si="16"/>
        <v>0</v>
      </c>
    </row>
    <row r="1034" ht="17.25" spans="1:4">
      <c r="A1034" s="82" t="str">
        <f>'[2]汇总表（预算股统一填）'!A1036</f>
        <v>2150599 其他工业和信息产业监管支出</v>
      </c>
      <c r="B1034" s="93"/>
      <c r="C1034" s="91">
        <v>-18.1</v>
      </c>
      <c r="D1034" s="85">
        <f t="shared" si="16"/>
        <v>-18.1</v>
      </c>
    </row>
    <row r="1035" spans="1:4">
      <c r="A1035" s="82" t="str">
        <f>'[2]汇总表（预算股统一填）'!A1037</f>
        <v>21507 国有资产监管</v>
      </c>
      <c r="B1035" s="83">
        <f>SUM(B1036:B1041)</f>
        <v>70</v>
      </c>
      <c r="C1035" s="84">
        <f>SUM(C1036:C1041)</f>
        <v>0</v>
      </c>
      <c r="D1035" s="85">
        <f t="shared" si="16"/>
        <v>70</v>
      </c>
    </row>
    <row r="1036" ht="14.25" spans="1:4">
      <c r="A1036" s="86" t="str">
        <f>'[2]汇总表（预算股统一填）'!A1038</f>
        <v>2150701 行政运行</v>
      </c>
      <c r="B1036" s="87"/>
      <c r="C1036" s="88"/>
      <c r="D1036" s="89">
        <f t="shared" si="16"/>
        <v>0</v>
      </c>
    </row>
    <row r="1037" ht="14.25" spans="1:4">
      <c r="A1037" s="86" t="str">
        <f>'[2]汇总表（预算股统一填）'!A1039</f>
        <v>2150702 一般行政管理事务</v>
      </c>
      <c r="B1037" s="87"/>
      <c r="C1037" s="88"/>
      <c r="D1037" s="89">
        <f t="shared" si="16"/>
        <v>0</v>
      </c>
    </row>
    <row r="1038" ht="14.25" spans="1:4">
      <c r="A1038" s="86" t="str">
        <f>'[2]汇总表（预算股统一填）'!A1040</f>
        <v>2150703 机关服务</v>
      </c>
      <c r="B1038" s="87"/>
      <c r="C1038" s="88"/>
      <c r="D1038" s="89">
        <f t="shared" si="16"/>
        <v>0</v>
      </c>
    </row>
    <row r="1039" ht="14.25" spans="1:4">
      <c r="A1039" s="86" t="str">
        <f>'[2]汇总表（预算股统一填）'!A1041</f>
        <v>2150704 国有企业监事会专项</v>
      </c>
      <c r="B1039" s="87"/>
      <c r="C1039" s="88"/>
      <c r="D1039" s="89">
        <f t="shared" si="16"/>
        <v>0</v>
      </c>
    </row>
    <row r="1040" ht="14.25" spans="1:4">
      <c r="A1040" s="86" t="str">
        <f>'[2]汇总表（预算股统一填）'!A1042</f>
        <v>2150705 中央企业专项管理</v>
      </c>
      <c r="B1040" s="87"/>
      <c r="C1040" s="88"/>
      <c r="D1040" s="89">
        <f t="shared" si="16"/>
        <v>0</v>
      </c>
    </row>
    <row r="1041" spans="1:4">
      <c r="A1041" s="82" t="str">
        <f>'[2]汇总表（预算股统一填）'!A1043</f>
        <v>2150799 其他国有资产监管支出</v>
      </c>
      <c r="B1041" s="93">
        <v>70</v>
      </c>
      <c r="C1041" s="92"/>
      <c r="D1041" s="85">
        <f t="shared" si="16"/>
        <v>70</v>
      </c>
    </row>
    <row r="1042" spans="1:4">
      <c r="A1042" s="82" t="str">
        <f>'[2]汇总表（预算股统一填）'!A1044</f>
        <v>21508 支持中小企业发展和管理支出</v>
      </c>
      <c r="B1042" s="83">
        <f>SUM(B1043:B1048)</f>
        <v>260</v>
      </c>
      <c r="C1042" s="84">
        <f>SUM(C1043:C1048)</f>
        <v>-452.34</v>
      </c>
      <c r="D1042" s="85">
        <f t="shared" si="16"/>
        <v>-192.34</v>
      </c>
    </row>
    <row r="1043" ht="14.25" spans="1:4">
      <c r="A1043" s="86" t="str">
        <f>'[2]汇总表（预算股统一填）'!A1045</f>
        <v>2150801 行政运行</v>
      </c>
      <c r="B1043" s="87"/>
      <c r="C1043" s="88"/>
      <c r="D1043" s="89">
        <f t="shared" si="16"/>
        <v>0</v>
      </c>
    </row>
    <row r="1044" ht="14.25" spans="1:4">
      <c r="A1044" s="86" t="str">
        <f>'[2]汇总表（预算股统一填）'!A1046</f>
        <v>2150802 一般行政管理事务</v>
      </c>
      <c r="B1044" s="87"/>
      <c r="C1044" s="88"/>
      <c r="D1044" s="89">
        <f t="shared" si="16"/>
        <v>0</v>
      </c>
    </row>
    <row r="1045" ht="14.25" spans="1:4">
      <c r="A1045" s="86" t="str">
        <f>'[2]汇总表（预算股统一填）'!A1047</f>
        <v>2150803 机关服务</v>
      </c>
      <c r="B1045" s="87"/>
      <c r="C1045" s="88"/>
      <c r="D1045" s="89">
        <f t="shared" si="16"/>
        <v>0</v>
      </c>
    </row>
    <row r="1046" ht="14.25" spans="1:4">
      <c r="A1046" s="86" t="str">
        <f>'[2]汇总表（预算股统一填）'!A1048</f>
        <v>2150804 科技型中小企业技术创新基金</v>
      </c>
      <c r="B1046" s="87"/>
      <c r="C1046" s="88"/>
      <c r="D1046" s="89">
        <f t="shared" si="16"/>
        <v>0</v>
      </c>
    </row>
    <row r="1047" ht="17.25" spans="1:4">
      <c r="A1047" s="82" t="str">
        <f>'[2]汇总表（预算股统一填）'!A1049</f>
        <v>2150805 中小企业发展专项</v>
      </c>
      <c r="B1047" s="93"/>
      <c r="C1047" s="91">
        <v>-150.46</v>
      </c>
      <c r="D1047" s="85">
        <f t="shared" si="16"/>
        <v>-150.46</v>
      </c>
    </row>
    <row r="1048" spans="1:4">
      <c r="A1048" s="82" t="str">
        <f>'[2]汇总表（预算股统一填）'!A1050</f>
        <v>2150899 其他支持中小企业发展和管理支出</v>
      </c>
      <c r="B1048" s="93">
        <v>260</v>
      </c>
      <c r="C1048" s="92">
        <v>-301.88</v>
      </c>
      <c r="D1048" s="85">
        <f t="shared" si="16"/>
        <v>-41.88</v>
      </c>
    </row>
    <row r="1049" spans="1:4">
      <c r="A1049" s="82" t="str">
        <f>'[2]汇总表（预算股统一填）'!A1051</f>
        <v>21599 其他资源勘探信息等支出</v>
      </c>
      <c r="B1049" s="83">
        <f>SUM(B1050:B1054)</f>
        <v>41</v>
      </c>
      <c r="C1049" s="84">
        <f>SUM(C1050:C1054)</f>
        <v>0</v>
      </c>
      <c r="D1049" s="85">
        <f t="shared" si="16"/>
        <v>41</v>
      </c>
    </row>
    <row r="1050" ht="14.25" spans="1:4">
      <c r="A1050" s="86" t="str">
        <f>'[2]汇总表（预算股统一填）'!A1052</f>
        <v>2159901 黄金事务</v>
      </c>
      <c r="B1050" s="87"/>
      <c r="C1050" s="88"/>
      <c r="D1050" s="89">
        <f t="shared" si="16"/>
        <v>0</v>
      </c>
    </row>
    <row r="1051" ht="14.25" spans="1:4">
      <c r="A1051" s="86" t="str">
        <f>'[2]汇总表（预算股统一填）'!A1053</f>
        <v>2159904 技术改造支出</v>
      </c>
      <c r="B1051" s="87"/>
      <c r="C1051" s="88"/>
      <c r="D1051" s="89">
        <f t="shared" si="16"/>
        <v>0</v>
      </c>
    </row>
    <row r="1052" ht="14.25" spans="1:4">
      <c r="A1052" s="86" t="str">
        <f>'[2]汇总表（预算股统一填）'!A1054</f>
        <v>2159905 中药材扶持资金支出</v>
      </c>
      <c r="B1052" s="87"/>
      <c r="C1052" s="88"/>
      <c r="D1052" s="89">
        <f t="shared" si="16"/>
        <v>0</v>
      </c>
    </row>
    <row r="1053" ht="14.25" spans="1:4">
      <c r="A1053" s="86" t="str">
        <f>'[2]汇总表（预算股统一填）'!A1055</f>
        <v>2159906 重点产业振兴和技术改造项目贷款贴息</v>
      </c>
      <c r="B1053" s="87"/>
      <c r="C1053" s="88"/>
      <c r="D1053" s="89">
        <f t="shared" si="16"/>
        <v>0</v>
      </c>
    </row>
    <row r="1054" ht="17.25" spans="1:4">
      <c r="A1054" s="82" t="str">
        <f>'[2]汇总表（预算股统一填）'!A1056</f>
        <v>2159999 其他资源勘探信息等支出</v>
      </c>
      <c r="B1054" s="93">
        <v>41</v>
      </c>
      <c r="C1054" s="91"/>
      <c r="D1054" s="85">
        <f t="shared" si="16"/>
        <v>41</v>
      </c>
    </row>
    <row r="1055" spans="1:4">
      <c r="A1055" s="82" t="str">
        <f>'[2]汇总表（预算股统一填）'!A1057</f>
        <v>216 商业服务业等支出</v>
      </c>
      <c r="B1055" s="83">
        <f>SUM(B1056,B1066,B1072)</f>
        <v>103.42</v>
      </c>
      <c r="C1055" s="84">
        <f>SUM(C1056,C1066,C1072)</f>
        <v>-1711</v>
      </c>
      <c r="D1055" s="85">
        <f t="shared" si="16"/>
        <v>-1607.58</v>
      </c>
    </row>
    <row r="1056" spans="1:4">
      <c r="A1056" s="82" t="str">
        <f>'[2]汇总表（预算股统一填）'!A1058</f>
        <v>21602 商业流通事务</v>
      </c>
      <c r="B1056" s="83">
        <f>SUM(B1057:B1065)</f>
        <v>103.42</v>
      </c>
      <c r="C1056" s="84">
        <f>SUM(C1057:C1065)</f>
        <v>-5</v>
      </c>
      <c r="D1056" s="85">
        <f t="shared" si="16"/>
        <v>98.42</v>
      </c>
    </row>
    <row r="1057" ht="14.25" spans="1:4">
      <c r="A1057" s="86" t="str">
        <f>'[2]汇总表（预算股统一填）'!A1059</f>
        <v>2160201 行政运行</v>
      </c>
      <c r="B1057" s="87"/>
      <c r="C1057" s="88"/>
      <c r="D1057" s="89">
        <f t="shared" si="16"/>
        <v>0</v>
      </c>
    </row>
    <row r="1058" ht="14.25" spans="1:4">
      <c r="A1058" s="86" t="str">
        <f>'[2]汇总表（预算股统一填）'!A1060</f>
        <v>2160202 一般行政管理事务</v>
      </c>
      <c r="B1058" s="87"/>
      <c r="C1058" s="88"/>
      <c r="D1058" s="89">
        <f t="shared" si="16"/>
        <v>0</v>
      </c>
    </row>
    <row r="1059" ht="14.25" spans="1:4">
      <c r="A1059" s="86" t="str">
        <f>'[2]汇总表（预算股统一填）'!A1061</f>
        <v>2160203 机关服务</v>
      </c>
      <c r="B1059" s="87"/>
      <c r="C1059" s="88"/>
      <c r="D1059" s="89">
        <f t="shared" si="16"/>
        <v>0</v>
      </c>
    </row>
    <row r="1060" ht="14.25" spans="1:4">
      <c r="A1060" s="86" t="str">
        <f>'[2]汇总表（预算股统一填）'!A1062</f>
        <v>2160216 食品流通安全补贴</v>
      </c>
      <c r="B1060" s="87"/>
      <c r="C1060" s="88"/>
      <c r="D1060" s="89">
        <f t="shared" si="16"/>
        <v>0</v>
      </c>
    </row>
    <row r="1061" ht="14.25" spans="1:4">
      <c r="A1061" s="86" t="str">
        <f>'[2]汇总表（预算股统一填）'!A1063</f>
        <v>2160217 市场监测及信息管理</v>
      </c>
      <c r="B1061" s="87"/>
      <c r="C1061" s="88"/>
      <c r="D1061" s="89">
        <f t="shared" si="16"/>
        <v>0</v>
      </c>
    </row>
    <row r="1062" ht="14.25" spans="1:4">
      <c r="A1062" s="86" t="str">
        <f>'[2]汇总表（预算股统一填）'!A1064</f>
        <v>2160218 民贸企业补贴</v>
      </c>
      <c r="B1062" s="87"/>
      <c r="C1062" s="88"/>
      <c r="D1062" s="89">
        <f t="shared" si="16"/>
        <v>0</v>
      </c>
    </row>
    <row r="1063" ht="14.25" spans="1:4">
      <c r="A1063" s="86" t="str">
        <f>'[2]汇总表（预算股统一填）'!A1065</f>
        <v>2160219 民贸民品贷款贴息</v>
      </c>
      <c r="B1063" s="87"/>
      <c r="C1063" s="88"/>
      <c r="D1063" s="89">
        <f t="shared" si="16"/>
        <v>0</v>
      </c>
    </row>
    <row r="1064" ht="14.25" spans="1:4">
      <c r="A1064" s="86" t="str">
        <f>'[2]汇总表（预算股统一填）'!A1066</f>
        <v>2160250 事业运行</v>
      </c>
      <c r="B1064" s="87"/>
      <c r="C1064" s="88"/>
      <c r="D1064" s="89">
        <f t="shared" si="16"/>
        <v>0</v>
      </c>
    </row>
    <row r="1065" spans="1:4">
      <c r="A1065" s="82" t="str">
        <f>'[2]汇总表（预算股统一填）'!A1067</f>
        <v>2160299 其他商业流通事务支出</v>
      </c>
      <c r="B1065" s="93">
        <v>103.42</v>
      </c>
      <c r="C1065" s="92">
        <v>-5</v>
      </c>
      <c r="D1065" s="85">
        <f t="shared" si="16"/>
        <v>98.42</v>
      </c>
    </row>
    <row r="1066" spans="1:4">
      <c r="A1066" s="82" t="str">
        <f>'[2]汇总表（预算股统一填）'!A1068</f>
        <v>21606 涉外发展服务支出</v>
      </c>
      <c r="B1066" s="83">
        <f>SUM(B1067:B1071)</f>
        <v>0</v>
      </c>
      <c r="C1066" s="84">
        <f>SUM(C1067:C1071)</f>
        <v>-3</v>
      </c>
      <c r="D1066" s="85">
        <f t="shared" si="16"/>
        <v>-3</v>
      </c>
    </row>
    <row r="1067" ht="14.25" spans="1:4">
      <c r="A1067" s="86" t="str">
        <f>'[2]汇总表（预算股统一填）'!A1069</f>
        <v>2160601 行政运行</v>
      </c>
      <c r="B1067" s="87"/>
      <c r="C1067" s="88"/>
      <c r="D1067" s="89">
        <f t="shared" si="16"/>
        <v>0</v>
      </c>
    </row>
    <row r="1068" ht="14.25" spans="1:4">
      <c r="A1068" s="86" t="str">
        <f>'[2]汇总表（预算股统一填）'!A1070</f>
        <v>2160602 一般行政管理事务</v>
      </c>
      <c r="B1068" s="87"/>
      <c r="C1068" s="88"/>
      <c r="D1068" s="89">
        <f t="shared" si="16"/>
        <v>0</v>
      </c>
    </row>
    <row r="1069" ht="14.25" spans="1:4">
      <c r="A1069" s="86" t="str">
        <f>'[2]汇总表（预算股统一填）'!A1071</f>
        <v>2160603 机关服务</v>
      </c>
      <c r="B1069" s="87"/>
      <c r="C1069" s="88"/>
      <c r="D1069" s="89">
        <f t="shared" si="16"/>
        <v>0</v>
      </c>
    </row>
    <row r="1070" ht="14.25" spans="1:4">
      <c r="A1070" s="86" t="str">
        <f>'[2]汇总表（预算股统一填）'!A1072</f>
        <v>2160607 外商投资环境建设补助资金</v>
      </c>
      <c r="B1070" s="87"/>
      <c r="C1070" s="88"/>
      <c r="D1070" s="89">
        <f t="shared" si="16"/>
        <v>0</v>
      </c>
    </row>
    <row r="1071" ht="17.25" spans="1:4">
      <c r="A1071" s="82" t="str">
        <f>'[2]汇总表（预算股统一填）'!A1073</f>
        <v>2160699 其他涉外发展服务支出</v>
      </c>
      <c r="B1071" s="93"/>
      <c r="C1071" s="91">
        <v>-3</v>
      </c>
      <c r="D1071" s="85">
        <f t="shared" si="16"/>
        <v>-3</v>
      </c>
    </row>
    <row r="1072" spans="1:4">
      <c r="A1072" s="82" t="str">
        <f>'[2]汇总表（预算股统一填）'!A1074</f>
        <v>21699 其他商业服务业等支出</v>
      </c>
      <c r="B1072" s="83">
        <f>SUM(B1073:B1074)</f>
        <v>0</v>
      </c>
      <c r="C1072" s="84">
        <f>SUM(C1073:C1074)</f>
        <v>-1703</v>
      </c>
      <c r="D1072" s="85">
        <f t="shared" si="16"/>
        <v>-1703</v>
      </c>
    </row>
    <row r="1073" ht="14.25" spans="1:4">
      <c r="A1073" s="86" t="str">
        <f>'[2]汇总表（预算股统一填）'!A1075</f>
        <v>2169901 服务业基础设施建设</v>
      </c>
      <c r="B1073" s="87"/>
      <c r="C1073" s="88"/>
      <c r="D1073" s="89">
        <f t="shared" si="16"/>
        <v>0</v>
      </c>
    </row>
    <row r="1074" spans="1:4">
      <c r="A1074" s="82" t="str">
        <f>'[2]汇总表（预算股统一填）'!A1076</f>
        <v>2169999 其他商业服务业等支出</v>
      </c>
      <c r="B1074" s="93"/>
      <c r="C1074" s="92">
        <v>-1703</v>
      </c>
      <c r="D1074" s="85">
        <f t="shared" si="16"/>
        <v>-1703</v>
      </c>
    </row>
    <row r="1075" spans="1:4">
      <c r="A1075" s="82" t="str">
        <f>'[2]汇总表（预算股统一填）'!A1077</f>
        <v>217 金融支出</v>
      </c>
      <c r="B1075" s="83">
        <f>SUM(B1076,B1083,B1089)</f>
        <v>0</v>
      </c>
      <c r="C1075" s="84">
        <f>SUM(C1076,C1083,C1089)</f>
        <v>-21</v>
      </c>
      <c r="D1075" s="85">
        <f t="shared" si="16"/>
        <v>-21</v>
      </c>
    </row>
    <row r="1076" ht="14.25" spans="1:4">
      <c r="A1076" s="86" t="str">
        <f>'[2]汇总表（预算股统一填）'!A1078</f>
        <v>21701 金融部门行政支出</v>
      </c>
      <c r="B1076" s="89">
        <f>SUM(B1077:B1082)</f>
        <v>0</v>
      </c>
      <c r="C1076" s="94">
        <f>SUM(C1077:C1082)</f>
        <v>0</v>
      </c>
      <c r="D1076" s="89">
        <f t="shared" si="16"/>
        <v>0</v>
      </c>
    </row>
    <row r="1077" ht="14.25" spans="1:4">
      <c r="A1077" s="86" t="str">
        <f>'[2]汇总表（预算股统一填）'!A1079</f>
        <v>2170101 行政运行</v>
      </c>
      <c r="B1077" s="87"/>
      <c r="C1077" s="88"/>
      <c r="D1077" s="89">
        <f t="shared" si="16"/>
        <v>0</v>
      </c>
    </row>
    <row r="1078" ht="14.25" spans="1:4">
      <c r="A1078" s="86" t="str">
        <f>'[2]汇总表（预算股统一填）'!A1080</f>
        <v>2170102 一般行政管理事务</v>
      </c>
      <c r="B1078" s="87"/>
      <c r="C1078" s="88"/>
      <c r="D1078" s="89">
        <f t="shared" si="16"/>
        <v>0</v>
      </c>
    </row>
    <row r="1079" ht="14.25" spans="1:4">
      <c r="A1079" s="86" t="str">
        <f>'[2]汇总表（预算股统一填）'!A1081</f>
        <v>2170103 机关服务</v>
      </c>
      <c r="B1079" s="87"/>
      <c r="C1079" s="88"/>
      <c r="D1079" s="89">
        <f t="shared" si="16"/>
        <v>0</v>
      </c>
    </row>
    <row r="1080" ht="14.25" spans="1:4">
      <c r="A1080" s="86" t="str">
        <f>'[2]汇总表（预算股统一填）'!A1082</f>
        <v>2170104 安全防卫</v>
      </c>
      <c r="B1080" s="87"/>
      <c r="C1080" s="88"/>
      <c r="D1080" s="89">
        <f t="shared" si="16"/>
        <v>0</v>
      </c>
    </row>
    <row r="1081" ht="14.25" spans="1:4">
      <c r="A1081" s="86" t="str">
        <f>'[2]汇总表（预算股统一填）'!A1083</f>
        <v>2170150 事业运行</v>
      </c>
      <c r="B1081" s="87"/>
      <c r="C1081" s="88"/>
      <c r="D1081" s="89">
        <f t="shared" si="16"/>
        <v>0</v>
      </c>
    </row>
    <row r="1082" ht="14.25" spans="1:4">
      <c r="A1082" s="86" t="str">
        <f>'[2]汇总表（预算股统一填）'!A1084</f>
        <v>2170199 金融部门其他行政支出</v>
      </c>
      <c r="B1082" s="87"/>
      <c r="C1082" s="88"/>
      <c r="D1082" s="89">
        <f t="shared" si="16"/>
        <v>0</v>
      </c>
    </row>
    <row r="1083" ht="14.25" spans="1:4">
      <c r="A1083" s="86" t="str">
        <f>'[2]汇总表（预算股统一填）'!A1085</f>
        <v>21703 金融发展支出</v>
      </c>
      <c r="B1083" s="89">
        <f>SUM(B1084:B1088)</f>
        <v>0</v>
      </c>
      <c r="C1083" s="94">
        <f>SUM(C1084:C1088)</f>
        <v>0</v>
      </c>
      <c r="D1083" s="89">
        <f t="shared" si="16"/>
        <v>0</v>
      </c>
    </row>
    <row r="1084" ht="14.25" spans="1:4">
      <c r="A1084" s="86" t="str">
        <f>'[2]汇总表（预算股统一填）'!A1086</f>
        <v>2170301 政策性银行亏损补贴</v>
      </c>
      <c r="B1084" s="87"/>
      <c r="C1084" s="88"/>
      <c r="D1084" s="89">
        <f t="shared" si="16"/>
        <v>0</v>
      </c>
    </row>
    <row r="1085" ht="14.25" spans="1:4">
      <c r="A1085" s="86" t="str">
        <f>'[2]汇总表（预算股统一填）'!A1087</f>
        <v>2170302 利息费用补贴支出</v>
      </c>
      <c r="B1085" s="87"/>
      <c r="C1085" s="88"/>
      <c r="D1085" s="89">
        <f t="shared" si="16"/>
        <v>0</v>
      </c>
    </row>
    <row r="1086" ht="14.25" spans="1:4">
      <c r="A1086" s="86" t="str">
        <f>'[2]汇总表（预算股统一填）'!A1088</f>
        <v>2170303 补充资本金</v>
      </c>
      <c r="B1086" s="87"/>
      <c r="C1086" s="88"/>
      <c r="D1086" s="89">
        <f t="shared" si="16"/>
        <v>0</v>
      </c>
    </row>
    <row r="1087" ht="14.25" spans="1:4">
      <c r="A1087" s="86" t="str">
        <f>'[2]汇总表（预算股统一填）'!A1089</f>
        <v>2170304 风险基金补助</v>
      </c>
      <c r="B1087" s="87"/>
      <c r="C1087" s="88"/>
      <c r="D1087" s="89">
        <f t="shared" si="16"/>
        <v>0</v>
      </c>
    </row>
    <row r="1088" ht="14.25" spans="1:4">
      <c r="A1088" s="86" t="str">
        <f>'[2]汇总表（预算股统一填）'!A1090</f>
        <v>2170399 其他金融发展支出</v>
      </c>
      <c r="B1088" s="87"/>
      <c r="C1088" s="88"/>
      <c r="D1088" s="89">
        <f t="shared" si="16"/>
        <v>0</v>
      </c>
    </row>
    <row r="1089" spans="1:4">
      <c r="A1089" s="82" t="str">
        <f>'[2]汇总表（预算股统一填）'!A1091</f>
        <v>21799 其他金融支出</v>
      </c>
      <c r="B1089" s="93"/>
      <c r="C1089" s="92">
        <v>-21</v>
      </c>
      <c r="D1089" s="85">
        <f t="shared" si="16"/>
        <v>-21</v>
      </c>
    </row>
    <row r="1090" ht="14.25" spans="1:4">
      <c r="A1090" s="86" t="str">
        <f>'[2]汇总表（预算股统一填）'!A1092</f>
        <v>219 援助其他地区支出</v>
      </c>
      <c r="B1090" s="89">
        <f>SUM(B1091:B1099)</f>
        <v>0</v>
      </c>
      <c r="C1090" s="94">
        <f>SUM(C1091:C1099)</f>
        <v>0</v>
      </c>
      <c r="D1090" s="89">
        <f t="shared" si="16"/>
        <v>0</v>
      </c>
    </row>
    <row r="1091" ht="14.25" spans="1:4">
      <c r="A1091" s="86" t="str">
        <f>'[2]汇总表（预算股统一填）'!A1093</f>
        <v>21901 一般公共服务</v>
      </c>
      <c r="B1091" s="87"/>
      <c r="C1091" s="88"/>
      <c r="D1091" s="89">
        <f t="shared" si="16"/>
        <v>0</v>
      </c>
    </row>
    <row r="1092" ht="14.25" spans="1:4">
      <c r="A1092" s="86" t="str">
        <f>'[2]汇总表（预算股统一填）'!A1094</f>
        <v>21902 教育</v>
      </c>
      <c r="B1092" s="87"/>
      <c r="C1092" s="88"/>
      <c r="D1092" s="89">
        <f t="shared" ref="D1092:D1155" si="17">B1092+C1092</f>
        <v>0</v>
      </c>
    </row>
    <row r="1093" ht="14.25" spans="1:4">
      <c r="A1093" s="86" t="str">
        <f>'[2]汇总表（预算股统一填）'!A1095</f>
        <v>21903 文化体育与传媒</v>
      </c>
      <c r="B1093" s="87"/>
      <c r="C1093" s="88"/>
      <c r="D1093" s="89">
        <f t="shared" si="17"/>
        <v>0</v>
      </c>
    </row>
    <row r="1094" ht="14.25" spans="1:4">
      <c r="A1094" s="86" t="str">
        <f>'[2]汇总表（预算股统一填）'!A1096</f>
        <v>21904 医疗卫生</v>
      </c>
      <c r="B1094" s="87"/>
      <c r="C1094" s="88"/>
      <c r="D1094" s="89">
        <f t="shared" si="17"/>
        <v>0</v>
      </c>
    </row>
    <row r="1095" ht="14.25" spans="1:4">
      <c r="A1095" s="86" t="str">
        <f>'[2]汇总表（预算股统一填）'!A1097</f>
        <v>21905 节能环保</v>
      </c>
      <c r="B1095" s="87"/>
      <c r="C1095" s="88"/>
      <c r="D1095" s="89">
        <f t="shared" si="17"/>
        <v>0</v>
      </c>
    </row>
    <row r="1096" ht="14.25" spans="1:4">
      <c r="A1096" s="86" t="str">
        <f>'[2]汇总表（预算股统一填）'!A1098</f>
        <v>21906 农业</v>
      </c>
      <c r="B1096" s="87"/>
      <c r="C1096" s="88"/>
      <c r="D1096" s="89">
        <f t="shared" si="17"/>
        <v>0</v>
      </c>
    </row>
    <row r="1097" ht="14.25" spans="1:4">
      <c r="A1097" s="86" t="str">
        <f>'[2]汇总表（预算股统一填）'!A1099</f>
        <v>21907 交通运输</v>
      </c>
      <c r="B1097" s="87"/>
      <c r="C1097" s="88"/>
      <c r="D1097" s="89">
        <f t="shared" si="17"/>
        <v>0</v>
      </c>
    </row>
    <row r="1098" ht="14.25" spans="1:4">
      <c r="A1098" s="86" t="str">
        <f>'[2]汇总表（预算股统一填）'!A1100</f>
        <v>21908 住房保障</v>
      </c>
      <c r="B1098" s="87"/>
      <c r="C1098" s="88"/>
      <c r="D1098" s="89">
        <f t="shared" si="17"/>
        <v>0</v>
      </c>
    </row>
    <row r="1099" ht="14.25" spans="1:4">
      <c r="A1099" s="86" t="str">
        <f>'[2]汇总表（预算股统一填）'!A1101</f>
        <v>21999 其他支出</v>
      </c>
      <c r="B1099" s="87"/>
      <c r="C1099" s="88"/>
      <c r="D1099" s="89">
        <f t="shared" si="17"/>
        <v>0</v>
      </c>
    </row>
    <row r="1100" spans="1:4">
      <c r="A1100" s="82" t="str">
        <f>'[2]汇总表（预算股统一填）'!A1102</f>
        <v>220 自然资源海洋气象等支出</v>
      </c>
      <c r="B1100" s="83">
        <f>SUM(B1101,B1120,B1139,B1148,B1163)</f>
        <v>506.85</v>
      </c>
      <c r="C1100" s="84">
        <f>SUM(C1101,C1120,C1139,C1148,C1163)</f>
        <v>-2257.1</v>
      </c>
      <c r="D1100" s="85">
        <f t="shared" si="17"/>
        <v>-1750.25</v>
      </c>
    </row>
    <row r="1101" spans="1:4">
      <c r="A1101" s="82" t="str">
        <f>'[2]汇总表（预算股统一填）'!A1103</f>
        <v>22001 自然资源事务</v>
      </c>
      <c r="B1101" s="83">
        <f>SUM(B1102:B1119)</f>
        <v>419</v>
      </c>
      <c r="C1101" s="84">
        <f>SUM(C1102:C1119)</f>
        <v>-8.59</v>
      </c>
      <c r="D1101" s="85">
        <f t="shared" si="17"/>
        <v>410.41</v>
      </c>
    </row>
    <row r="1102" ht="14.25" spans="1:4">
      <c r="A1102" s="86" t="str">
        <f>'[2]汇总表（预算股统一填）'!A1104</f>
        <v>2200101 行政运行</v>
      </c>
      <c r="B1102" s="87"/>
      <c r="C1102" s="88"/>
      <c r="D1102" s="89">
        <f t="shared" si="17"/>
        <v>0</v>
      </c>
    </row>
    <row r="1103" ht="14.25" spans="1:4">
      <c r="A1103" s="86" t="str">
        <f>'[2]汇总表（预算股统一填）'!A1105</f>
        <v>2200102 一般行政管理事务</v>
      </c>
      <c r="B1103" s="87"/>
      <c r="C1103" s="88"/>
      <c r="D1103" s="89">
        <f t="shared" si="17"/>
        <v>0</v>
      </c>
    </row>
    <row r="1104" ht="14.25" spans="1:4">
      <c r="A1104" s="86" t="str">
        <f>'[2]汇总表（预算股统一填）'!A1106</f>
        <v>2200103 机关服务</v>
      </c>
      <c r="B1104" s="90"/>
      <c r="C1104" s="88"/>
      <c r="D1104" s="89">
        <f t="shared" si="17"/>
        <v>0</v>
      </c>
    </row>
    <row r="1105" spans="1:4">
      <c r="A1105" s="82" t="str">
        <f>'[2]汇总表（预算股统一填）'!A1107</f>
        <v>2200104 自然资源规划及管理</v>
      </c>
      <c r="B1105" s="96">
        <v>30</v>
      </c>
      <c r="C1105" s="92"/>
      <c r="D1105" s="85">
        <f t="shared" si="17"/>
        <v>30</v>
      </c>
    </row>
    <row r="1106" ht="14.25" spans="1:4">
      <c r="A1106" s="86" t="str">
        <f>'[2]汇总表（预算股统一填）'!A1108</f>
        <v>2200105 土地资源调查</v>
      </c>
      <c r="B1106" s="87"/>
      <c r="C1106" s="95"/>
      <c r="D1106" s="89">
        <f t="shared" si="17"/>
        <v>0</v>
      </c>
    </row>
    <row r="1107" ht="17.25" spans="1:4">
      <c r="A1107" s="82" t="str">
        <f>'[2]汇总表（预算股统一填）'!A1109</f>
        <v>2200106 土地资源利用与保护</v>
      </c>
      <c r="B1107" s="93"/>
      <c r="C1107" s="91">
        <v>-8.59</v>
      </c>
      <c r="D1107" s="85">
        <f t="shared" si="17"/>
        <v>-8.59</v>
      </c>
    </row>
    <row r="1108" ht="14.25" spans="1:4">
      <c r="A1108" s="86" t="str">
        <f>'[2]汇总表（预算股统一填）'!A1110</f>
        <v>2200107 自然资源社会公益服务</v>
      </c>
      <c r="B1108" s="87"/>
      <c r="C1108" s="88"/>
      <c r="D1108" s="89">
        <f t="shared" si="17"/>
        <v>0</v>
      </c>
    </row>
    <row r="1109" ht="14.25" spans="1:4">
      <c r="A1109" s="86" t="str">
        <f>'[2]汇总表（预算股统一填）'!A1111</f>
        <v>2200108 自然资源行业业务管理</v>
      </c>
      <c r="B1109" s="87"/>
      <c r="C1109" s="88"/>
      <c r="D1109" s="89">
        <f t="shared" si="17"/>
        <v>0</v>
      </c>
    </row>
    <row r="1110" ht="14.25" spans="1:4">
      <c r="A1110" s="86" t="str">
        <f>'[2]汇总表（预算股统一填）'!A1112</f>
        <v>2200109 自然资源调查</v>
      </c>
      <c r="B1110" s="87"/>
      <c r="C1110" s="88"/>
      <c r="D1110" s="89">
        <f t="shared" si="17"/>
        <v>0</v>
      </c>
    </row>
    <row r="1111" ht="14.25" spans="1:4">
      <c r="A1111" s="86" t="str">
        <f>'[2]汇总表（预算股统一填）'!A1113</f>
        <v>2200110 国土整治</v>
      </c>
      <c r="B1111" s="87"/>
      <c r="C1111" s="88"/>
      <c r="D1111" s="89">
        <f t="shared" si="17"/>
        <v>0</v>
      </c>
    </row>
    <row r="1112" ht="14.25" spans="1:4">
      <c r="A1112" s="86" t="str">
        <f>'[2]汇总表（预算股统一填）'!A1114</f>
        <v>2200112 土地资源储备支出</v>
      </c>
      <c r="B1112" s="87"/>
      <c r="C1112" s="88"/>
      <c r="D1112" s="89">
        <f t="shared" si="17"/>
        <v>0</v>
      </c>
    </row>
    <row r="1113" ht="14.25" spans="1:4">
      <c r="A1113" s="86" t="str">
        <f>'[2]汇总表（预算股统一填）'!A1115</f>
        <v>2200113 地质矿产资源与环境调查</v>
      </c>
      <c r="B1113" s="87"/>
      <c r="C1113" s="88"/>
      <c r="D1113" s="89">
        <f t="shared" si="17"/>
        <v>0</v>
      </c>
    </row>
    <row r="1114" ht="14.25" spans="1:4">
      <c r="A1114" s="86" t="str">
        <f>'[2]汇总表（预算股统一填）'!A1116</f>
        <v>2200114 地质矿产资源利用与保护</v>
      </c>
      <c r="B1114" s="87"/>
      <c r="C1114" s="95"/>
      <c r="D1114" s="89">
        <f t="shared" si="17"/>
        <v>0</v>
      </c>
    </row>
    <row r="1115" ht="14.25" spans="1:4">
      <c r="A1115" s="86" t="str">
        <f>'[2]汇总表（预算股统一填）'!A1117</f>
        <v>2200115 地质转产项目财政贴息</v>
      </c>
      <c r="B1115" s="87"/>
      <c r="C1115" s="88"/>
      <c r="D1115" s="89">
        <f t="shared" si="17"/>
        <v>0</v>
      </c>
    </row>
    <row r="1116" ht="14.25" spans="1:4">
      <c r="A1116" s="86" t="str">
        <f>'[2]汇总表（预算股统一填）'!A1118</f>
        <v>2200116 国外风险勘查</v>
      </c>
      <c r="B1116" s="87"/>
      <c r="C1116" s="88"/>
      <c r="D1116" s="89">
        <f t="shared" si="17"/>
        <v>0</v>
      </c>
    </row>
    <row r="1117" ht="14.25" spans="1:4">
      <c r="A1117" s="86" t="str">
        <f>'[2]汇总表（预算股统一填）'!A1119</f>
        <v>2200119 地质勘查基金（周转金）支出</v>
      </c>
      <c r="B1117" s="87"/>
      <c r="C1117" s="88"/>
      <c r="D1117" s="89">
        <f t="shared" si="17"/>
        <v>0</v>
      </c>
    </row>
    <row r="1118" ht="14.25" spans="1:4">
      <c r="A1118" s="86" t="str">
        <f>'[2]汇总表（预算股统一填）'!A1120</f>
        <v>2200150 事业运行</v>
      </c>
      <c r="B1118" s="90"/>
      <c r="C1118" s="88"/>
      <c r="D1118" s="89">
        <f t="shared" si="17"/>
        <v>0</v>
      </c>
    </row>
    <row r="1119" ht="17.25" spans="1:4">
      <c r="A1119" s="82" t="str">
        <f>'[2]汇总表（预算股统一填）'!A1121</f>
        <v>2200199 其他自然资源事务支出</v>
      </c>
      <c r="B1119" s="96">
        <v>389</v>
      </c>
      <c r="C1119" s="91"/>
      <c r="D1119" s="85">
        <f t="shared" si="17"/>
        <v>389</v>
      </c>
    </row>
    <row r="1120" ht="14.25" spans="1:4">
      <c r="A1120" s="86" t="str">
        <f>'[2]汇总表（预算股统一填）'!A1122</f>
        <v>22002 海洋管理事务</v>
      </c>
      <c r="B1120" s="89">
        <f>SUM(B1121:B1138)</f>
        <v>0</v>
      </c>
      <c r="C1120" s="94">
        <f>SUM(C1121:C1138)</f>
        <v>0</v>
      </c>
      <c r="D1120" s="89">
        <f t="shared" si="17"/>
        <v>0</v>
      </c>
    </row>
    <row r="1121" ht="14.25" spans="1:4">
      <c r="A1121" s="86" t="str">
        <f>'[2]汇总表（预算股统一填）'!A1123</f>
        <v>2200201 行政运行</v>
      </c>
      <c r="B1121" s="87"/>
      <c r="C1121" s="88"/>
      <c r="D1121" s="89">
        <f t="shared" si="17"/>
        <v>0</v>
      </c>
    </row>
    <row r="1122" ht="14.25" spans="1:4">
      <c r="A1122" s="86" t="str">
        <f>'[2]汇总表（预算股统一填）'!A1124</f>
        <v>2200202 一般行政管理事务</v>
      </c>
      <c r="B1122" s="87"/>
      <c r="C1122" s="88"/>
      <c r="D1122" s="89">
        <f t="shared" si="17"/>
        <v>0</v>
      </c>
    </row>
    <row r="1123" ht="14.25" spans="1:4">
      <c r="A1123" s="86" t="str">
        <f>'[2]汇总表（预算股统一填）'!A1125</f>
        <v>2200203 机关服务</v>
      </c>
      <c r="B1123" s="87"/>
      <c r="C1123" s="88"/>
      <c r="D1123" s="89">
        <f t="shared" si="17"/>
        <v>0</v>
      </c>
    </row>
    <row r="1124" ht="14.25" spans="1:4">
      <c r="A1124" s="86" t="str">
        <f>'[2]汇总表（预算股统一填）'!A1126</f>
        <v>2200204 海域使用管理</v>
      </c>
      <c r="B1124" s="87"/>
      <c r="C1124" s="88"/>
      <c r="D1124" s="89">
        <f t="shared" si="17"/>
        <v>0</v>
      </c>
    </row>
    <row r="1125" ht="14.25" spans="1:4">
      <c r="A1125" s="86" t="str">
        <f>'[2]汇总表（预算股统一填）'!A1127</f>
        <v>2200205 海洋环境保护与监测</v>
      </c>
      <c r="B1125" s="87"/>
      <c r="C1125" s="88"/>
      <c r="D1125" s="89">
        <f t="shared" si="17"/>
        <v>0</v>
      </c>
    </row>
    <row r="1126" ht="14.25" spans="1:4">
      <c r="A1126" s="86" t="str">
        <f>'[2]汇总表（预算股统一填）'!A1128</f>
        <v>2200206 海洋调查评价</v>
      </c>
      <c r="B1126" s="87"/>
      <c r="C1126" s="88"/>
      <c r="D1126" s="89">
        <f t="shared" si="17"/>
        <v>0</v>
      </c>
    </row>
    <row r="1127" ht="14.25" spans="1:4">
      <c r="A1127" s="86" t="str">
        <f>'[2]汇总表（预算股统一填）'!A1129</f>
        <v>2200207 海洋权益维护</v>
      </c>
      <c r="B1127" s="87"/>
      <c r="C1127" s="88"/>
      <c r="D1127" s="89">
        <f t="shared" si="17"/>
        <v>0</v>
      </c>
    </row>
    <row r="1128" ht="14.25" spans="1:4">
      <c r="A1128" s="86" t="str">
        <f>'[2]汇总表（预算股统一填）'!A1130</f>
        <v>2200208 海洋执法监察</v>
      </c>
      <c r="B1128" s="87"/>
      <c r="C1128" s="88"/>
      <c r="D1128" s="89">
        <f t="shared" si="17"/>
        <v>0</v>
      </c>
    </row>
    <row r="1129" ht="14.25" spans="1:4">
      <c r="A1129" s="86" t="str">
        <f>'[2]汇总表（预算股统一填）'!A1131</f>
        <v>2200209 海洋防灾减灾</v>
      </c>
      <c r="B1129" s="87"/>
      <c r="C1129" s="88"/>
      <c r="D1129" s="89">
        <f t="shared" si="17"/>
        <v>0</v>
      </c>
    </row>
    <row r="1130" ht="14.25" spans="1:4">
      <c r="A1130" s="86" t="str">
        <f>'[2]汇总表（预算股统一填）'!A1132</f>
        <v>2200210 海洋卫星</v>
      </c>
      <c r="B1130" s="87"/>
      <c r="C1130" s="88"/>
      <c r="D1130" s="89">
        <f t="shared" si="17"/>
        <v>0</v>
      </c>
    </row>
    <row r="1131" ht="14.25" spans="1:4">
      <c r="A1131" s="86" t="str">
        <f>'[2]汇总表（预算股统一填）'!A1133</f>
        <v>2200211 极地考察</v>
      </c>
      <c r="B1131" s="87"/>
      <c r="C1131" s="88"/>
      <c r="D1131" s="89">
        <f t="shared" si="17"/>
        <v>0</v>
      </c>
    </row>
    <row r="1132" ht="14.25" spans="1:4">
      <c r="A1132" s="86" t="str">
        <f>'[2]汇总表（预算股统一填）'!A1134</f>
        <v>2200212 海洋矿产资源勘探研究</v>
      </c>
      <c r="B1132" s="87"/>
      <c r="C1132" s="88"/>
      <c r="D1132" s="89">
        <f t="shared" si="17"/>
        <v>0</v>
      </c>
    </row>
    <row r="1133" ht="14.25" spans="1:4">
      <c r="A1133" s="86" t="str">
        <f>'[2]汇总表（预算股统一填）'!A1135</f>
        <v>2200213 海港航标维护</v>
      </c>
      <c r="B1133" s="87"/>
      <c r="C1133" s="88"/>
      <c r="D1133" s="89">
        <f t="shared" si="17"/>
        <v>0</v>
      </c>
    </row>
    <row r="1134" ht="14.25" spans="1:4">
      <c r="A1134" s="86" t="str">
        <f>'[2]汇总表（预算股统一填）'!A1136</f>
        <v>2200215 海水淡化</v>
      </c>
      <c r="B1134" s="87"/>
      <c r="C1134" s="88"/>
      <c r="D1134" s="89">
        <f t="shared" si="17"/>
        <v>0</v>
      </c>
    </row>
    <row r="1135" ht="14.25" spans="1:4">
      <c r="A1135" s="86" t="str">
        <f>'[2]汇总表（预算股统一填）'!A1137</f>
        <v>2200217 无居民海岛使用金支出</v>
      </c>
      <c r="B1135" s="87"/>
      <c r="C1135" s="88"/>
      <c r="D1135" s="89">
        <f t="shared" si="17"/>
        <v>0</v>
      </c>
    </row>
    <row r="1136" ht="14.25" spans="1:4">
      <c r="A1136" s="86" t="str">
        <f>'[2]汇总表（预算股统一填）'!A1138</f>
        <v>2200218 海岛和海域保护</v>
      </c>
      <c r="B1136" s="87"/>
      <c r="C1136" s="88"/>
      <c r="D1136" s="89">
        <f t="shared" si="17"/>
        <v>0</v>
      </c>
    </row>
    <row r="1137" ht="14.25" spans="1:4">
      <c r="A1137" s="86" t="str">
        <f>'[2]汇总表（预算股统一填）'!A1139</f>
        <v>2200250 事业运行</v>
      </c>
      <c r="B1137" s="87"/>
      <c r="C1137" s="88"/>
      <c r="D1137" s="89">
        <f t="shared" si="17"/>
        <v>0</v>
      </c>
    </row>
    <row r="1138" ht="14.25" spans="1:4">
      <c r="A1138" s="86" t="str">
        <f>'[2]汇总表（预算股统一填）'!A1140</f>
        <v>2200299 其他海洋管理事务支出</v>
      </c>
      <c r="B1138" s="87"/>
      <c r="C1138" s="88"/>
      <c r="D1138" s="89">
        <f t="shared" si="17"/>
        <v>0</v>
      </c>
    </row>
    <row r="1139" ht="14.25" spans="1:4">
      <c r="A1139" s="86" t="str">
        <f>'[2]汇总表（预算股统一填）'!A1141</f>
        <v>22003 测绘事务</v>
      </c>
      <c r="B1139" s="89">
        <f>SUM(B1140:B1147)</f>
        <v>0</v>
      </c>
      <c r="C1139" s="94">
        <f>SUM(C1140:C1147)</f>
        <v>0</v>
      </c>
      <c r="D1139" s="89">
        <f t="shared" si="17"/>
        <v>0</v>
      </c>
    </row>
    <row r="1140" ht="14.25" spans="1:4">
      <c r="A1140" s="86" t="str">
        <f>'[2]汇总表（预算股统一填）'!A1142</f>
        <v>2200301 行政运行</v>
      </c>
      <c r="B1140" s="87"/>
      <c r="C1140" s="88"/>
      <c r="D1140" s="89">
        <f t="shared" si="17"/>
        <v>0</v>
      </c>
    </row>
    <row r="1141" ht="14.25" spans="1:4">
      <c r="A1141" s="86" t="str">
        <f>'[2]汇总表（预算股统一填）'!A1143</f>
        <v>2200302 一般行政管理事务</v>
      </c>
      <c r="B1141" s="87"/>
      <c r="C1141" s="88"/>
      <c r="D1141" s="89">
        <f t="shared" si="17"/>
        <v>0</v>
      </c>
    </row>
    <row r="1142" ht="14.25" spans="1:4">
      <c r="A1142" s="86" t="str">
        <f>'[2]汇总表（预算股统一填）'!A1144</f>
        <v>2200303 机关服务</v>
      </c>
      <c r="B1142" s="87"/>
      <c r="C1142" s="88"/>
      <c r="D1142" s="89">
        <f t="shared" si="17"/>
        <v>0</v>
      </c>
    </row>
    <row r="1143" ht="14.25" spans="1:4">
      <c r="A1143" s="86" t="str">
        <f>'[2]汇总表（预算股统一填）'!A1145</f>
        <v>2200304 基础测绘</v>
      </c>
      <c r="B1143" s="87"/>
      <c r="C1143" s="88"/>
      <c r="D1143" s="89">
        <f t="shared" si="17"/>
        <v>0</v>
      </c>
    </row>
    <row r="1144" ht="14.25" spans="1:4">
      <c r="A1144" s="86" t="str">
        <f>'[2]汇总表（预算股统一填）'!A1146</f>
        <v>2200305 航空摄影</v>
      </c>
      <c r="B1144" s="87"/>
      <c r="C1144" s="88"/>
      <c r="D1144" s="89">
        <f t="shared" si="17"/>
        <v>0</v>
      </c>
    </row>
    <row r="1145" ht="14.25" spans="1:4">
      <c r="A1145" s="86" t="str">
        <f>'[2]汇总表（预算股统一填）'!A1147</f>
        <v>2200306 测绘工程建设</v>
      </c>
      <c r="B1145" s="87"/>
      <c r="C1145" s="88"/>
      <c r="D1145" s="89">
        <f t="shared" si="17"/>
        <v>0</v>
      </c>
    </row>
    <row r="1146" ht="14.25" spans="1:4">
      <c r="A1146" s="86" t="str">
        <f>'[2]汇总表（预算股统一填）'!A1148</f>
        <v>2200350 事业运行</v>
      </c>
      <c r="B1146" s="87"/>
      <c r="C1146" s="88"/>
      <c r="D1146" s="89">
        <f t="shared" si="17"/>
        <v>0</v>
      </c>
    </row>
    <row r="1147" ht="14.25" spans="1:4">
      <c r="A1147" s="86" t="str">
        <f>'[2]汇总表（预算股统一填）'!A1149</f>
        <v>2200399 其他测绘事务支出</v>
      </c>
      <c r="B1147" s="87"/>
      <c r="C1147" s="88"/>
      <c r="D1147" s="89">
        <f t="shared" si="17"/>
        <v>0</v>
      </c>
    </row>
    <row r="1148" spans="1:4">
      <c r="A1148" s="82" t="str">
        <f>'[2]汇总表（预算股统一填）'!A1150</f>
        <v>22005 气象事务</v>
      </c>
      <c r="B1148" s="83">
        <f>SUM(B1149:B1162)</f>
        <v>87.85</v>
      </c>
      <c r="C1148" s="84">
        <f>SUM(C1149:C1162)</f>
        <v>0</v>
      </c>
      <c r="D1148" s="85">
        <f t="shared" si="17"/>
        <v>87.85</v>
      </c>
    </row>
    <row r="1149" ht="14.25" spans="1:4">
      <c r="A1149" s="86" t="str">
        <f>'[2]汇总表（预算股统一填）'!A1151</f>
        <v>2200501 行政运行</v>
      </c>
      <c r="B1149" s="87"/>
      <c r="C1149" s="88"/>
      <c r="D1149" s="89">
        <f t="shared" si="17"/>
        <v>0</v>
      </c>
    </row>
    <row r="1150" ht="14.25" spans="1:4">
      <c r="A1150" s="86" t="str">
        <f>'[2]汇总表（预算股统一填）'!A1152</f>
        <v>2200502 一般行政管理事务</v>
      </c>
      <c r="B1150" s="87"/>
      <c r="C1150" s="88"/>
      <c r="D1150" s="89">
        <f t="shared" si="17"/>
        <v>0</v>
      </c>
    </row>
    <row r="1151" ht="14.25" spans="1:4">
      <c r="A1151" s="86" t="str">
        <f>'[2]汇总表（预算股统一填）'!A1153</f>
        <v>2200503 机关服务</v>
      </c>
      <c r="B1151" s="87"/>
      <c r="C1151" s="88"/>
      <c r="D1151" s="89">
        <f t="shared" si="17"/>
        <v>0</v>
      </c>
    </row>
    <row r="1152" ht="14.25" spans="1:4">
      <c r="A1152" s="86" t="str">
        <f>'[2]汇总表（预算股统一填）'!A1154</f>
        <v>2200504 气象事业机构</v>
      </c>
      <c r="B1152" s="87"/>
      <c r="C1152" s="88"/>
      <c r="D1152" s="89">
        <f t="shared" si="17"/>
        <v>0</v>
      </c>
    </row>
    <row r="1153" ht="14.25" spans="1:4">
      <c r="A1153" s="86" t="str">
        <f>'[2]汇总表（预算股统一填）'!A1155</f>
        <v>2200506 气象探测</v>
      </c>
      <c r="B1153" s="87"/>
      <c r="C1153" s="88"/>
      <c r="D1153" s="89">
        <f t="shared" si="17"/>
        <v>0</v>
      </c>
    </row>
    <row r="1154" ht="14.25" spans="1:4">
      <c r="A1154" s="86" t="str">
        <f>'[2]汇总表（预算股统一填）'!A1156</f>
        <v>2200507 气象信息传输及管理</v>
      </c>
      <c r="B1154" s="87"/>
      <c r="C1154" s="88"/>
      <c r="D1154" s="89">
        <f t="shared" si="17"/>
        <v>0</v>
      </c>
    </row>
    <row r="1155" ht="14.25" spans="1:4">
      <c r="A1155" s="86" t="str">
        <f>'[2]汇总表（预算股统一填）'!A1157</f>
        <v>2200508 气象预报预测</v>
      </c>
      <c r="B1155" s="90"/>
      <c r="C1155" s="88"/>
      <c r="D1155" s="89">
        <f t="shared" si="17"/>
        <v>0</v>
      </c>
    </row>
    <row r="1156" spans="1:4">
      <c r="A1156" s="82" t="str">
        <f>'[2]汇总表（预算股统一填）'!A1158</f>
        <v>2200509 气象服务</v>
      </c>
      <c r="B1156" s="96">
        <v>10</v>
      </c>
      <c r="C1156" s="92"/>
      <c r="D1156" s="85">
        <f t="shared" ref="D1156:D1219" si="18">B1156+C1156</f>
        <v>10</v>
      </c>
    </row>
    <row r="1157" ht="14.25" spans="1:4">
      <c r="A1157" s="86" t="str">
        <f>'[2]汇总表（预算股统一填）'!A1159</f>
        <v>2200510 气象装备保障维护</v>
      </c>
      <c r="B1157" s="90"/>
      <c r="C1157" s="88"/>
      <c r="D1157" s="89">
        <f t="shared" si="18"/>
        <v>0</v>
      </c>
    </row>
    <row r="1158" spans="1:4">
      <c r="A1158" s="82" t="str">
        <f>'[2]汇总表（预算股统一填）'!A1160</f>
        <v>2200511 气象基础设施建设与维修</v>
      </c>
      <c r="B1158" s="96">
        <v>10</v>
      </c>
      <c r="C1158" s="92"/>
      <c r="D1158" s="85">
        <f t="shared" si="18"/>
        <v>10</v>
      </c>
    </row>
    <row r="1159" ht="14.25" spans="1:4">
      <c r="A1159" s="86" t="str">
        <f>'[2]汇总表（预算股统一填）'!A1161</f>
        <v>2200512 气象卫星</v>
      </c>
      <c r="B1159" s="87"/>
      <c r="C1159" s="88"/>
      <c r="D1159" s="89">
        <f t="shared" si="18"/>
        <v>0</v>
      </c>
    </row>
    <row r="1160" ht="14.25" spans="1:4">
      <c r="A1160" s="86" t="str">
        <f>'[2]汇总表（预算股统一填）'!A1162</f>
        <v>2200513 气象法规与标准</v>
      </c>
      <c r="B1160" s="87"/>
      <c r="C1160" s="88"/>
      <c r="D1160" s="89">
        <f t="shared" si="18"/>
        <v>0</v>
      </c>
    </row>
    <row r="1161" ht="14.25" spans="1:4">
      <c r="A1161" s="86" t="str">
        <f>'[2]汇总表（预算股统一填）'!A1163</f>
        <v>2200514 气象资金审计稽查</v>
      </c>
      <c r="B1161" s="87"/>
      <c r="C1161" s="88"/>
      <c r="D1161" s="89">
        <f t="shared" si="18"/>
        <v>0</v>
      </c>
    </row>
    <row r="1162" spans="1:4">
      <c r="A1162" s="82" t="str">
        <f>'[2]汇总表（预算股统一填）'!A1164</f>
        <v>2200599 其他气象事务支出</v>
      </c>
      <c r="B1162" s="93">
        <v>67.85</v>
      </c>
      <c r="C1162" s="92"/>
      <c r="D1162" s="85">
        <f t="shared" si="18"/>
        <v>67.85</v>
      </c>
    </row>
    <row r="1163" ht="14.25" spans="1:4">
      <c r="A1163" s="86" t="str">
        <f>'[2]汇总表（预算股统一填）'!A1165</f>
        <v>22099 其他自然资源海洋气象等支出</v>
      </c>
      <c r="B1163" s="110"/>
      <c r="C1163" s="88">
        <v>-2248.51</v>
      </c>
      <c r="D1163" s="89">
        <f t="shared" si="18"/>
        <v>-2248.51</v>
      </c>
    </row>
    <row r="1164" spans="1:4">
      <c r="A1164" s="82" t="str">
        <f>'[2]汇总表（预算股统一填）'!A1166</f>
        <v>221 住房保障支出</v>
      </c>
      <c r="B1164" s="83">
        <f>SUM(B1165,B1174,B1178)</f>
        <v>2247.1</v>
      </c>
      <c r="C1164" s="84">
        <v>-16655.07</v>
      </c>
      <c r="D1164" s="85">
        <f t="shared" si="18"/>
        <v>-14407.97</v>
      </c>
    </row>
    <row r="1165" spans="1:4">
      <c r="A1165" s="82" t="str">
        <f>'[2]汇总表（预算股统一填）'!A1167</f>
        <v>22101 保障性安居工程支出</v>
      </c>
      <c r="B1165" s="83">
        <f>SUM(B1166:B1173)</f>
        <v>2247.1</v>
      </c>
      <c r="C1165" s="84">
        <f>SUM(C1166:C1173)</f>
        <v>-11440.39</v>
      </c>
      <c r="D1165" s="85">
        <f t="shared" si="18"/>
        <v>-9193.29</v>
      </c>
    </row>
    <row r="1166" ht="14.25" spans="1:4">
      <c r="A1166" s="86" t="str">
        <f>'[2]汇总表（预算股统一填）'!A1168</f>
        <v>2210101 廉租住房</v>
      </c>
      <c r="B1166" s="87"/>
      <c r="C1166" s="88"/>
      <c r="D1166" s="89">
        <f t="shared" si="18"/>
        <v>0</v>
      </c>
    </row>
    <row r="1167" ht="14.25" spans="1:4">
      <c r="A1167" s="86" t="str">
        <f>'[2]汇总表（预算股统一填）'!A1169</f>
        <v>2210102 沉陷区治理</v>
      </c>
      <c r="B1167" s="87"/>
      <c r="C1167" s="88"/>
      <c r="D1167" s="89">
        <f t="shared" si="18"/>
        <v>0</v>
      </c>
    </row>
    <row r="1168" ht="14.25" spans="1:4">
      <c r="A1168" s="86" t="str">
        <f>'[2]汇总表（预算股统一填）'!A1170</f>
        <v>2210103 棚户区改造</v>
      </c>
      <c r="B1168" s="87"/>
      <c r="C1168" s="88"/>
      <c r="D1168" s="89">
        <f t="shared" si="18"/>
        <v>0</v>
      </c>
    </row>
    <row r="1169" ht="14.25" spans="1:4">
      <c r="A1169" s="86" t="str">
        <f>'[2]汇总表（预算股统一填）'!A1171</f>
        <v>2210104 少数民族地区游牧民定居工程</v>
      </c>
      <c r="B1169" s="90"/>
      <c r="C1169" s="88"/>
      <c r="D1169" s="89">
        <f t="shared" si="18"/>
        <v>0</v>
      </c>
    </row>
    <row r="1170" ht="17.25" spans="1:4">
      <c r="A1170" s="82" t="str">
        <f>'[2]汇总表（预算股统一填）'!A1172</f>
        <v>2210105 农村危房改造</v>
      </c>
      <c r="B1170" s="96">
        <v>247.1</v>
      </c>
      <c r="C1170" s="91">
        <v>-134.39</v>
      </c>
      <c r="D1170" s="85">
        <f t="shared" si="18"/>
        <v>112.71</v>
      </c>
    </row>
    <row r="1171" ht="14.25" spans="1:4">
      <c r="A1171" s="86" t="str">
        <f>'[2]汇总表（预算股统一填）'!A1173</f>
        <v>2210106 公共租赁住房</v>
      </c>
      <c r="B1171" s="90"/>
      <c r="C1171" s="88"/>
      <c r="D1171" s="89">
        <f t="shared" si="18"/>
        <v>0</v>
      </c>
    </row>
    <row r="1172" ht="14.25" spans="1:4">
      <c r="A1172" s="86" t="str">
        <f>'[2]汇总表（预算股统一填）'!A1174</f>
        <v>2210107 保障性住房租金补贴</v>
      </c>
      <c r="B1172" s="103"/>
      <c r="C1172" s="88">
        <v>0</v>
      </c>
      <c r="D1172" s="89">
        <f t="shared" si="18"/>
        <v>0</v>
      </c>
    </row>
    <row r="1173" spans="1:4">
      <c r="A1173" s="82" t="str">
        <f>'[2]汇总表（预算股统一填）'!A1175</f>
        <v>2210199 其他保障性安居工程支出</v>
      </c>
      <c r="B1173" s="96">
        <v>2000</v>
      </c>
      <c r="C1173" s="109">
        <f>-11306</f>
        <v>-11306</v>
      </c>
      <c r="D1173" s="85">
        <f t="shared" si="18"/>
        <v>-9306</v>
      </c>
    </row>
    <row r="1174" ht="14.25" spans="1:4">
      <c r="A1174" s="86" t="str">
        <f>'[2]汇总表（预算股统一填）'!A1176</f>
        <v>22102 住房改革支出</v>
      </c>
      <c r="B1174" s="89">
        <f>SUM(B1175:B1177)</f>
        <v>0</v>
      </c>
      <c r="C1174" s="94">
        <f>SUM(C1175:C1177)</f>
        <v>0</v>
      </c>
      <c r="D1174" s="89">
        <f t="shared" si="18"/>
        <v>0</v>
      </c>
    </row>
    <row r="1175" ht="14.25" spans="1:4">
      <c r="A1175" s="86" t="str">
        <f>'[2]汇总表（预算股统一填）'!A1177</f>
        <v>2210201 住房公积金</v>
      </c>
      <c r="B1175" s="87"/>
      <c r="C1175" s="88"/>
      <c r="D1175" s="89">
        <f t="shared" si="18"/>
        <v>0</v>
      </c>
    </row>
    <row r="1176" ht="14.25" spans="1:4">
      <c r="A1176" s="86" t="str">
        <f>'[2]汇总表（预算股统一填）'!A1178</f>
        <v>2210202 提租补贴</v>
      </c>
      <c r="B1176" s="87"/>
      <c r="C1176" s="88"/>
      <c r="D1176" s="89">
        <f t="shared" si="18"/>
        <v>0</v>
      </c>
    </row>
    <row r="1177" ht="14.25" spans="1:4">
      <c r="A1177" s="86" t="str">
        <f>'[2]汇总表（预算股统一填）'!A1179</f>
        <v>2210203 购房补贴</v>
      </c>
      <c r="B1177" s="87"/>
      <c r="C1177" s="88"/>
      <c r="D1177" s="89">
        <f t="shared" si="18"/>
        <v>0</v>
      </c>
    </row>
    <row r="1178" ht="14.25" spans="1:4">
      <c r="A1178" s="86" t="str">
        <f>'[2]汇总表（预算股统一填）'!A1180</f>
        <v>22103 城乡社区住宅</v>
      </c>
      <c r="B1178" s="89">
        <f>SUM(B1179:B1181)</f>
        <v>0</v>
      </c>
      <c r="C1178" s="94">
        <f>SUM(C1179:C1181)</f>
        <v>0</v>
      </c>
      <c r="D1178" s="89">
        <f t="shared" si="18"/>
        <v>0</v>
      </c>
    </row>
    <row r="1179" ht="14.25" spans="1:4">
      <c r="A1179" s="86" t="str">
        <f>'[2]汇总表（预算股统一填）'!A1181</f>
        <v>2210301 公有住房建设和维修改造支出</v>
      </c>
      <c r="B1179" s="87"/>
      <c r="C1179" s="88"/>
      <c r="D1179" s="89">
        <f t="shared" si="18"/>
        <v>0</v>
      </c>
    </row>
    <row r="1180" ht="14.25" spans="1:4">
      <c r="A1180" s="86" t="str">
        <f>'[2]汇总表（预算股统一填）'!A1182</f>
        <v>2210302 住房公积金管理</v>
      </c>
      <c r="B1180" s="87"/>
      <c r="C1180" s="88"/>
      <c r="D1180" s="89">
        <f t="shared" si="18"/>
        <v>0</v>
      </c>
    </row>
    <row r="1181" ht="14.25" spans="1:4">
      <c r="A1181" s="86" t="str">
        <f>'[2]汇总表（预算股统一填）'!A1183</f>
        <v>2210399 其他城乡社区住宅支出</v>
      </c>
      <c r="B1181" s="87"/>
      <c r="C1181" s="88"/>
      <c r="D1181" s="89">
        <f t="shared" si="18"/>
        <v>0</v>
      </c>
    </row>
    <row r="1182" ht="14.25" spans="1:4">
      <c r="A1182" s="86" t="str">
        <f>'[2]汇总表（预算股统一填）'!A1184</f>
        <v>222 粮油物资储备支出</v>
      </c>
      <c r="B1182" s="89">
        <f>SUM(B1183,B1198,B1212,B1217,B1223)</f>
        <v>0</v>
      </c>
      <c r="C1182" s="94">
        <f>SUM(C1183,C1198,C1212,C1217,C1223)</f>
        <v>0</v>
      </c>
      <c r="D1182" s="89">
        <f t="shared" si="18"/>
        <v>0</v>
      </c>
    </row>
    <row r="1183" ht="14.25" spans="1:4">
      <c r="A1183" s="111" t="str">
        <f>'[2]汇总表（预算股统一填）'!A1185</f>
        <v>22201 粮油事务</v>
      </c>
      <c r="B1183" s="112">
        <f>SUM(B1184:B1197)</f>
        <v>0</v>
      </c>
      <c r="C1183" s="113">
        <f>SUM(C1184:C1197)</f>
        <v>0</v>
      </c>
      <c r="D1183" s="89">
        <f t="shared" si="18"/>
        <v>0</v>
      </c>
    </row>
    <row r="1184" ht="14.25" spans="1:4">
      <c r="A1184" s="111" t="str">
        <f>'[2]汇总表（预算股统一填）'!A1186</f>
        <v>2220101 行政运行</v>
      </c>
      <c r="B1184" s="114"/>
      <c r="C1184" s="115"/>
      <c r="D1184" s="89">
        <f t="shared" si="18"/>
        <v>0</v>
      </c>
    </row>
    <row r="1185" ht="14.25" spans="1:4">
      <c r="A1185" s="111" t="str">
        <f>'[2]汇总表（预算股统一填）'!A1187</f>
        <v>2220102 一般行政管理事务</v>
      </c>
      <c r="B1185" s="114"/>
      <c r="C1185" s="115"/>
      <c r="D1185" s="89">
        <f t="shared" si="18"/>
        <v>0</v>
      </c>
    </row>
    <row r="1186" ht="14.25" spans="1:4">
      <c r="A1186" s="111" t="str">
        <f>'[2]汇总表（预算股统一填）'!A1188</f>
        <v>2220103 机关服务</v>
      </c>
      <c r="B1186" s="114"/>
      <c r="C1186" s="115"/>
      <c r="D1186" s="89">
        <f t="shared" si="18"/>
        <v>0</v>
      </c>
    </row>
    <row r="1187" ht="14.25" spans="1:4">
      <c r="A1187" s="111" t="str">
        <f>'[2]汇总表（预算股统一填）'!A1189</f>
        <v>2220104 粮食财务与审计支出</v>
      </c>
      <c r="B1187" s="114"/>
      <c r="C1187" s="115"/>
      <c r="D1187" s="89">
        <f t="shared" si="18"/>
        <v>0</v>
      </c>
    </row>
    <row r="1188" ht="14.25" spans="1:4">
      <c r="A1188" s="111" t="str">
        <f>'[2]汇总表（预算股统一填）'!A1190</f>
        <v>2220105 粮食信息统计</v>
      </c>
      <c r="B1188" s="114"/>
      <c r="C1188" s="115"/>
      <c r="D1188" s="89">
        <f t="shared" si="18"/>
        <v>0</v>
      </c>
    </row>
    <row r="1189" ht="14.25" spans="1:4">
      <c r="A1189" s="111" t="str">
        <f>'[2]汇总表（预算股统一填）'!A1191</f>
        <v>2220106 粮食专项业务活动</v>
      </c>
      <c r="B1189" s="114"/>
      <c r="C1189" s="115"/>
      <c r="D1189" s="89">
        <f t="shared" si="18"/>
        <v>0</v>
      </c>
    </row>
    <row r="1190" ht="14.25" spans="1:4">
      <c r="A1190" s="111" t="str">
        <f>'[2]汇总表（预算股统一填）'!A1192</f>
        <v>2220107 国家粮油差价补贴</v>
      </c>
      <c r="B1190" s="114"/>
      <c r="C1190" s="115"/>
      <c r="D1190" s="89">
        <f t="shared" si="18"/>
        <v>0</v>
      </c>
    </row>
    <row r="1191" ht="14.25" spans="1:4">
      <c r="A1191" s="111" t="str">
        <f>'[2]汇总表（预算股统一填）'!A1193</f>
        <v>2220112 粮食财务挂账利息补贴</v>
      </c>
      <c r="B1191" s="114"/>
      <c r="C1191" s="115"/>
      <c r="D1191" s="89">
        <f t="shared" si="18"/>
        <v>0</v>
      </c>
    </row>
    <row r="1192" ht="14.25" spans="1:4">
      <c r="A1192" s="111" t="str">
        <f>'[2]汇总表（预算股统一填）'!A1194</f>
        <v>2220113 粮食财务挂账消化款</v>
      </c>
      <c r="B1192" s="114"/>
      <c r="C1192" s="115"/>
      <c r="D1192" s="89">
        <f t="shared" si="18"/>
        <v>0</v>
      </c>
    </row>
    <row r="1193" ht="14.25" spans="1:4">
      <c r="A1193" s="111" t="str">
        <f>'[2]汇总表（预算股统一填）'!A1195</f>
        <v>2220114 处理陈化粮补贴</v>
      </c>
      <c r="B1193" s="114"/>
      <c r="C1193" s="115"/>
      <c r="D1193" s="89">
        <f t="shared" si="18"/>
        <v>0</v>
      </c>
    </row>
    <row r="1194" ht="14.25" spans="1:4">
      <c r="A1194" s="111" t="str">
        <f>'[2]汇总表（预算股统一填）'!A1196</f>
        <v>2220115 粮食风险基金</v>
      </c>
      <c r="B1194" s="114"/>
      <c r="C1194" s="115"/>
      <c r="D1194" s="89">
        <f t="shared" si="18"/>
        <v>0</v>
      </c>
    </row>
    <row r="1195" ht="14.25" spans="1:4">
      <c r="A1195" s="111" t="str">
        <f>'[2]汇总表（预算股统一填）'!A1197</f>
        <v>2220118 粮油市场调控专项资金</v>
      </c>
      <c r="B1195" s="114"/>
      <c r="C1195" s="115"/>
      <c r="D1195" s="89">
        <f t="shared" si="18"/>
        <v>0</v>
      </c>
    </row>
    <row r="1196" ht="14.25" spans="1:4">
      <c r="A1196" s="111" t="str">
        <f>'[2]汇总表（预算股统一填）'!A1198</f>
        <v>2220150 事业运行</v>
      </c>
      <c r="B1196" s="114"/>
      <c r="C1196" s="115"/>
      <c r="D1196" s="89">
        <f t="shared" si="18"/>
        <v>0</v>
      </c>
    </row>
    <row r="1197" ht="14.25" spans="1:4">
      <c r="A1197" s="111" t="str">
        <f>'[2]汇总表（预算股统一填）'!A1199</f>
        <v>2220199 其他粮油事务支出</v>
      </c>
      <c r="B1197" s="114"/>
      <c r="C1197" s="115"/>
      <c r="D1197" s="89">
        <f t="shared" si="18"/>
        <v>0</v>
      </c>
    </row>
    <row r="1198" ht="14.25" spans="1:4">
      <c r="A1198" s="111" t="str">
        <f>'[2]汇总表（预算股统一填）'!A1200</f>
        <v>22202 物资事务</v>
      </c>
      <c r="B1198" s="112">
        <f>SUM(B1199:B1211)</f>
        <v>0</v>
      </c>
      <c r="C1198" s="113">
        <f>SUM(C1199:C1211)</f>
        <v>0</v>
      </c>
      <c r="D1198" s="89">
        <f t="shared" si="18"/>
        <v>0</v>
      </c>
    </row>
    <row r="1199" ht="14.25" spans="1:4">
      <c r="A1199" s="111" t="str">
        <f>'[2]汇总表（预算股统一填）'!A1201</f>
        <v>2220201 行政运行</v>
      </c>
      <c r="B1199" s="114"/>
      <c r="C1199" s="115"/>
      <c r="D1199" s="89">
        <f t="shared" si="18"/>
        <v>0</v>
      </c>
    </row>
    <row r="1200" ht="14.25" spans="1:4">
      <c r="A1200" s="111" t="str">
        <f>'[2]汇总表（预算股统一填）'!A1202</f>
        <v>2220202 一般行政管理事务</v>
      </c>
      <c r="B1200" s="114"/>
      <c r="C1200" s="115"/>
      <c r="D1200" s="89">
        <f t="shared" si="18"/>
        <v>0</v>
      </c>
    </row>
    <row r="1201" ht="14.25" spans="1:4">
      <c r="A1201" s="111" t="str">
        <f>'[2]汇总表（预算股统一填）'!A1203</f>
        <v>2220203 机关服务</v>
      </c>
      <c r="B1201" s="114"/>
      <c r="C1201" s="115"/>
      <c r="D1201" s="89">
        <f t="shared" si="18"/>
        <v>0</v>
      </c>
    </row>
    <row r="1202" ht="14.25" spans="1:4">
      <c r="A1202" s="111" t="str">
        <f>'[2]汇总表（预算股统一填）'!A1204</f>
        <v>2220204 铁路专用线</v>
      </c>
      <c r="B1202" s="114"/>
      <c r="C1202" s="115"/>
      <c r="D1202" s="89">
        <f t="shared" si="18"/>
        <v>0</v>
      </c>
    </row>
    <row r="1203" ht="14.25" spans="1:4">
      <c r="A1203" s="111" t="str">
        <f>'[2]汇总表（预算股统一填）'!A1205</f>
        <v>2220205 护库武警和民兵支出</v>
      </c>
      <c r="B1203" s="114"/>
      <c r="C1203" s="115"/>
      <c r="D1203" s="89">
        <f t="shared" si="18"/>
        <v>0</v>
      </c>
    </row>
    <row r="1204" ht="14.25" spans="1:4">
      <c r="A1204" s="111" t="str">
        <f>'[2]汇总表（预算股统一填）'!A1206</f>
        <v>2220206 物资保管与保养</v>
      </c>
      <c r="B1204" s="114"/>
      <c r="C1204" s="115"/>
      <c r="D1204" s="89">
        <f t="shared" si="18"/>
        <v>0</v>
      </c>
    </row>
    <row r="1205" ht="14.25" spans="1:4">
      <c r="A1205" s="111" t="str">
        <f>'[2]汇总表（预算股统一填）'!A1207</f>
        <v>2220207 专项贷款利息</v>
      </c>
      <c r="B1205" s="114"/>
      <c r="C1205" s="115"/>
      <c r="D1205" s="89">
        <f t="shared" si="18"/>
        <v>0</v>
      </c>
    </row>
    <row r="1206" ht="14.25" spans="1:4">
      <c r="A1206" s="111" t="str">
        <f>'[2]汇总表（预算股统一填）'!A1208</f>
        <v>2220209 物资转移</v>
      </c>
      <c r="B1206" s="114"/>
      <c r="C1206" s="115"/>
      <c r="D1206" s="89">
        <f t="shared" si="18"/>
        <v>0</v>
      </c>
    </row>
    <row r="1207" ht="14.25" spans="1:4">
      <c r="A1207" s="111" t="str">
        <f>'[2]汇总表（预算股统一填）'!A1209</f>
        <v>2220210 物资轮换</v>
      </c>
      <c r="B1207" s="114"/>
      <c r="C1207" s="115"/>
      <c r="D1207" s="89">
        <f t="shared" si="18"/>
        <v>0</v>
      </c>
    </row>
    <row r="1208" ht="14.25" spans="1:4">
      <c r="A1208" s="111" t="str">
        <f>'[2]汇总表（预算股统一填）'!A1210</f>
        <v>2220211 仓库建设</v>
      </c>
      <c r="B1208" s="114"/>
      <c r="C1208" s="115"/>
      <c r="D1208" s="89">
        <f t="shared" si="18"/>
        <v>0</v>
      </c>
    </row>
    <row r="1209" ht="14.25" spans="1:4">
      <c r="A1209" s="111" t="str">
        <f>'[2]汇总表（预算股统一填）'!A1211</f>
        <v>2220212 仓库安防</v>
      </c>
      <c r="B1209" s="114"/>
      <c r="C1209" s="115"/>
      <c r="D1209" s="89">
        <f t="shared" si="18"/>
        <v>0</v>
      </c>
    </row>
    <row r="1210" ht="14.25" spans="1:4">
      <c r="A1210" s="111" t="str">
        <f>'[2]汇总表（预算股统一填）'!A1212</f>
        <v>2220250 事业运行</v>
      </c>
      <c r="B1210" s="114"/>
      <c r="C1210" s="115"/>
      <c r="D1210" s="89">
        <f t="shared" si="18"/>
        <v>0</v>
      </c>
    </row>
    <row r="1211" ht="14.25" spans="1:4">
      <c r="A1211" s="111" t="str">
        <f>'[2]汇总表（预算股统一填）'!A1213</f>
        <v>2220299 其他物资事务支出</v>
      </c>
      <c r="B1211" s="114"/>
      <c r="C1211" s="115"/>
      <c r="D1211" s="89">
        <f t="shared" si="18"/>
        <v>0</v>
      </c>
    </row>
    <row r="1212" ht="14.25" spans="1:4">
      <c r="A1212" s="111" t="str">
        <f>'[2]汇总表（预算股统一填）'!A1214</f>
        <v>22203 能源储备</v>
      </c>
      <c r="B1212" s="112">
        <f>SUM(B1213:B1216)</f>
        <v>0</v>
      </c>
      <c r="C1212" s="113">
        <f>SUM(C1213:C1216)</f>
        <v>0</v>
      </c>
      <c r="D1212" s="89">
        <f t="shared" si="18"/>
        <v>0</v>
      </c>
    </row>
    <row r="1213" ht="14.25" spans="1:4">
      <c r="A1213" s="111" t="str">
        <f>'[2]汇总表（预算股统一填）'!A1215</f>
        <v>2220301 石油储备</v>
      </c>
      <c r="B1213" s="114"/>
      <c r="C1213" s="115"/>
      <c r="D1213" s="89">
        <f t="shared" si="18"/>
        <v>0</v>
      </c>
    </row>
    <row r="1214" ht="14.25" spans="1:4">
      <c r="A1214" s="111" t="str">
        <f>'[2]汇总表（预算股统一填）'!A1216</f>
        <v>2220303 天然铀能源储备</v>
      </c>
      <c r="B1214" s="114"/>
      <c r="C1214" s="115"/>
      <c r="D1214" s="89">
        <f t="shared" si="18"/>
        <v>0</v>
      </c>
    </row>
    <row r="1215" ht="14.25" spans="1:4">
      <c r="A1215" s="111" t="str">
        <f>'[2]汇总表（预算股统一填）'!A1217</f>
        <v>2220304 煤炭储备</v>
      </c>
      <c r="B1215" s="114"/>
      <c r="C1215" s="115"/>
      <c r="D1215" s="89">
        <f t="shared" si="18"/>
        <v>0</v>
      </c>
    </row>
    <row r="1216" ht="14.25" spans="1:4">
      <c r="A1216" s="111" t="str">
        <f>'[2]汇总表（预算股统一填）'!A1218</f>
        <v>2220399 其他能源储备支出</v>
      </c>
      <c r="B1216" s="114"/>
      <c r="C1216" s="115"/>
      <c r="D1216" s="89">
        <f t="shared" si="18"/>
        <v>0</v>
      </c>
    </row>
    <row r="1217" ht="14.25" spans="1:4">
      <c r="A1217" s="111" t="str">
        <f>'[2]汇总表（预算股统一填）'!A1219</f>
        <v>22204 粮油储备</v>
      </c>
      <c r="B1217" s="112">
        <f>SUM(B1218:B1222)</f>
        <v>0</v>
      </c>
      <c r="C1217" s="113">
        <f>SUM(C1218:C1222)</f>
        <v>0</v>
      </c>
      <c r="D1217" s="89">
        <f t="shared" si="18"/>
        <v>0</v>
      </c>
    </row>
    <row r="1218" ht="14.25" spans="1:4">
      <c r="A1218" s="111" t="str">
        <f>'[2]汇总表（预算股统一填）'!A1220</f>
        <v>2220401 储备粮油补贴</v>
      </c>
      <c r="B1218" s="114"/>
      <c r="C1218" s="115"/>
      <c r="D1218" s="89">
        <f t="shared" si="18"/>
        <v>0</v>
      </c>
    </row>
    <row r="1219" ht="14.25" spans="1:4">
      <c r="A1219" s="111" t="str">
        <f>'[2]汇总表（预算股统一填）'!A1221</f>
        <v>2220402 储备粮油差价补贴</v>
      </c>
      <c r="B1219" s="114"/>
      <c r="C1219" s="115"/>
      <c r="D1219" s="89">
        <f t="shared" si="18"/>
        <v>0</v>
      </c>
    </row>
    <row r="1220" ht="14.25" spans="1:4">
      <c r="A1220" s="111" t="str">
        <f>'[2]汇总表（预算股统一填）'!A1222</f>
        <v>2220403 储备粮（油）库建设</v>
      </c>
      <c r="B1220" s="114"/>
      <c r="C1220" s="115"/>
      <c r="D1220" s="89">
        <f t="shared" ref="D1220:D1283" si="19">B1220+C1220</f>
        <v>0</v>
      </c>
    </row>
    <row r="1221" ht="14.25" spans="1:4">
      <c r="A1221" s="111" t="str">
        <f>'[2]汇总表（预算股统一填）'!A1223</f>
        <v>2220404 最低收购价政策支出</v>
      </c>
      <c r="B1221" s="114"/>
      <c r="C1221" s="115"/>
      <c r="D1221" s="89">
        <f t="shared" si="19"/>
        <v>0</v>
      </c>
    </row>
    <row r="1222" ht="14.25" spans="1:4">
      <c r="A1222" s="111" t="str">
        <f>'[2]汇总表（预算股统一填）'!A1224</f>
        <v>2220499 其他粮油储备支出</v>
      </c>
      <c r="B1222" s="114"/>
      <c r="C1222" s="115"/>
      <c r="D1222" s="89">
        <f t="shared" si="19"/>
        <v>0</v>
      </c>
    </row>
    <row r="1223" ht="14.25" spans="1:4">
      <c r="A1223" s="111" t="str">
        <f>'[2]汇总表（预算股统一填）'!A1225</f>
        <v>22205 重要商品储备</v>
      </c>
      <c r="B1223" s="112">
        <f>SUM(B1224:B1234)</f>
        <v>0</v>
      </c>
      <c r="C1223" s="113">
        <f>SUM(C1224:C1234)</f>
        <v>0</v>
      </c>
      <c r="D1223" s="89">
        <f t="shared" si="19"/>
        <v>0</v>
      </c>
    </row>
    <row r="1224" ht="14.25" spans="1:4">
      <c r="A1224" s="111" t="str">
        <f>'[2]汇总表（预算股统一填）'!A1226</f>
        <v>2220501 棉花储备</v>
      </c>
      <c r="B1224" s="114"/>
      <c r="C1224" s="115"/>
      <c r="D1224" s="89">
        <f t="shared" si="19"/>
        <v>0</v>
      </c>
    </row>
    <row r="1225" ht="14.25" spans="1:4">
      <c r="A1225" s="111" t="str">
        <f>'[2]汇总表（预算股统一填）'!A1227</f>
        <v>2220502 食糖储备</v>
      </c>
      <c r="B1225" s="114"/>
      <c r="C1225" s="115"/>
      <c r="D1225" s="89">
        <f t="shared" si="19"/>
        <v>0</v>
      </c>
    </row>
    <row r="1226" ht="14.25" spans="1:4">
      <c r="A1226" s="111" t="str">
        <f>'[2]汇总表（预算股统一填）'!A1228</f>
        <v>2220503 肉类储备</v>
      </c>
      <c r="B1226" s="114"/>
      <c r="C1226" s="115"/>
      <c r="D1226" s="89">
        <f t="shared" si="19"/>
        <v>0</v>
      </c>
    </row>
    <row r="1227" ht="14.25" spans="1:4">
      <c r="A1227" s="111" t="str">
        <f>'[2]汇总表（预算股统一填）'!A1229</f>
        <v>2220504 化肥储备</v>
      </c>
      <c r="B1227" s="114"/>
      <c r="C1227" s="115"/>
      <c r="D1227" s="89">
        <f t="shared" si="19"/>
        <v>0</v>
      </c>
    </row>
    <row r="1228" ht="14.25" spans="1:4">
      <c r="A1228" s="111" t="str">
        <f>'[2]汇总表（预算股统一填）'!A1230</f>
        <v>2220505 农药储备</v>
      </c>
      <c r="B1228" s="114"/>
      <c r="C1228" s="115"/>
      <c r="D1228" s="89">
        <f t="shared" si="19"/>
        <v>0</v>
      </c>
    </row>
    <row r="1229" ht="14.25" spans="1:4">
      <c r="A1229" s="111" t="str">
        <f>'[2]汇总表（预算股统一填）'!A1231</f>
        <v>2220506 边销茶储备</v>
      </c>
      <c r="B1229" s="114"/>
      <c r="C1229" s="115"/>
      <c r="D1229" s="89">
        <f t="shared" si="19"/>
        <v>0</v>
      </c>
    </row>
    <row r="1230" ht="14.25" spans="1:4">
      <c r="A1230" s="111" t="str">
        <f>'[2]汇总表（预算股统一填）'!A1232</f>
        <v>2220507 羊毛储备</v>
      </c>
      <c r="B1230" s="114"/>
      <c r="C1230" s="115"/>
      <c r="D1230" s="89">
        <f t="shared" si="19"/>
        <v>0</v>
      </c>
    </row>
    <row r="1231" ht="14.25" spans="1:4">
      <c r="A1231" s="111" t="str">
        <f>'[2]汇总表（预算股统一填）'!A1233</f>
        <v>2220508 医药储备</v>
      </c>
      <c r="B1231" s="114"/>
      <c r="C1231" s="115"/>
      <c r="D1231" s="89">
        <f t="shared" si="19"/>
        <v>0</v>
      </c>
    </row>
    <row r="1232" ht="14.25" spans="1:4">
      <c r="A1232" s="111" t="str">
        <f>'[2]汇总表（预算股统一填）'!A1234</f>
        <v>2220509 食盐储备</v>
      </c>
      <c r="B1232" s="114"/>
      <c r="C1232" s="115"/>
      <c r="D1232" s="89">
        <f t="shared" si="19"/>
        <v>0</v>
      </c>
    </row>
    <row r="1233" ht="14.25" spans="1:4">
      <c r="A1233" s="111" t="str">
        <f>'[2]汇总表（预算股统一填）'!A1235</f>
        <v>2220510 战略物资储备</v>
      </c>
      <c r="B1233" s="114"/>
      <c r="C1233" s="115"/>
      <c r="D1233" s="89">
        <f t="shared" si="19"/>
        <v>0</v>
      </c>
    </row>
    <row r="1234" ht="14.25" spans="1:4">
      <c r="A1234" s="111" t="str">
        <f>'[2]汇总表（预算股统一填）'!A1236</f>
        <v>2220599 其他重要商品储备支出</v>
      </c>
      <c r="B1234" s="114"/>
      <c r="C1234" s="115"/>
      <c r="D1234" s="89">
        <f t="shared" si="19"/>
        <v>0</v>
      </c>
    </row>
    <row r="1235" spans="1:4">
      <c r="A1235" s="116" t="str">
        <f>'[2]汇总表（预算股统一填）'!A1237</f>
        <v>224 灾害防治及应急管理支出</v>
      </c>
      <c r="B1235" s="117">
        <f>SUM(B1236,B1248,B1254,B1260,B1268,B1281,B1285,B1291)</f>
        <v>3894</v>
      </c>
      <c r="C1235" s="118">
        <f>SUM(C1236,C1248,C1254,C1260,C1268,C1281,C1285,C1291)</f>
        <v>-372.5</v>
      </c>
      <c r="D1235" s="85">
        <f t="shared" si="19"/>
        <v>3521.5</v>
      </c>
    </row>
    <row r="1236" spans="1:4">
      <c r="A1236" s="116" t="str">
        <f>'[2]汇总表（预算股统一填）'!A1238</f>
        <v>22401 应急管理事务</v>
      </c>
      <c r="B1236" s="117">
        <f>SUM(B1237:B1247)</f>
        <v>420</v>
      </c>
      <c r="C1236" s="118">
        <f>SUM(C1237:C1247)</f>
        <v>-15</v>
      </c>
      <c r="D1236" s="85">
        <f t="shared" si="19"/>
        <v>405</v>
      </c>
    </row>
    <row r="1237" ht="14.25" spans="1:4">
      <c r="A1237" s="111" t="str">
        <f>'[2]汇总表（预算股统一填）'!A1239</f>
        <v>2240101 行政运行</v>
      </c>
      <c r="B1237" s="114"/>
      <c r="C1237" s="115"/>
      <c r="D1237" s="89">
        <f t="shared" si="19"/>
        <v>0</v>
      </c>
    </row>
    <row r="1238" ht="14.25" spans="1:4">
      <c r="A1238" s="111" t="str">
        <f>'[2]汇总表（预算股统一填）'!A1240</f>
        <v>2240102 一般行政管理事务</v>
      </c>
      <c r="B1238" s="114"/>
      <c r="C1238" s="115"/>
      <c r="D1238" s="89">
        <f t="shared" si="19"/>
        <v>0</v>
      </c>
    </row>
    <row r="1239" ht="14.25" spans="1:4">
      <c r="A1239" s="111" t="str">
        <f>'[2]汇总表（预算股统一填）'!A1241</f>
        <v>2240103 机关服务</v>
      </c>
      <c r="B1239" s="114"/>
      <c r="C1239" s="115"/>
      <c r="D1239" s="89">
        <f t="shared" si="19"/>
        <v>0</v>
      </c>
    </row>
    <row r="1240" ht="14.25" spans="1:4">
      <c r="A1240" s="111" t="str">
        <f>'[2]汇总表（预算股统一填）'!A1242</f>
        <v>2240104 灾害风险防治</v>
      </c>
      <c r="B1240" s="114"/>
      <c r="C1240" s="115"/>
      <c r="D1240" s="89">
        <f t="shared" si="19"/>
        <v>0</v>
      </c>
    </row>
    <row r="1241" ht="14.25" spans="1:4">
      <c r="A1241" s="111" t="str">
        <f>'[2]汇总表（预算股统一填）'!A1243</f>
        <v>2240105 国务院安委会专项</v>
      </c>
      <c r="B1241" s="119"/>
      <c r="C1241" s="115"/>
      <c r="D1241" s="89">
        <f t="shared" si="19"/>
        <v>0</v>
      </c>
    </row>
    <row r="1242" ht="17.25" spans="1:4">
      <c r="A1242" s="116" t="str">
        <f>'[2]汇总表（预算股统一填）'!A1244</f>
        <v>2240106 安全监管</v>
      </c>
      <c r="B1242" s="120">
        <v>20</v>
      </c>
      <c r="C1242" s="91">
        <v>-15</v>
      </c>
      <c r="D1242" s="85">
        <f t="shared" si="19"/>
        <v>5</v>
      </c>
    </row>
    <row r="1243" ht="14.25" spans="1:4">
      <c r="A1243" s="111" t="str">
        <f>'[2]汇总表（预算股统一填）'!A1245</f>
        <v>2240107 安全生产基础</v>
      </c>
      <c r="B1243" s="114"/>
      <c r="C1243" s="115"/>
      <c r="D1243" s="89">
        <f t="shared" si="19"/>
        <v>0</v>
      </c>
    </row>
    <row r="1244" ht="14.25" spans="1:4">
      <c r="A1244" s="111" t="str">
        <f>'[2]汇总表（预算股统一填）'!A1246</f>
        <v>2240108 应急救援</v>
      </c>
      <c r="B1244" s="114"/>
      <c r="C1244" s="115"/>
      <c r="D1244" s="89">
        <f t="shared" si="19"/>
        <v>0</v>
      </c>
    </row>
    <row r="1245" ht="14.25" spans="1:4">
      <c r="A1245" s="111" t="str">
        <f>'[2]汇总表（预算股统一填）'!A1247</f>
        <v>2240109 应急管理</v>
      </c>
      <c r="B1245" s="114"/>
      <c r="C1245" s="115"/>
      <c r="D1245" s="89">
        <f t="shared" si="19"/>
        <v>0</v>
      </c>
    </row>
    <row r="1246" ht="14.25" spans="1:4">
      <c r="A1246" s="111" t="str">
        <f>'[2]汇总表（预算股统一填）'!A1248</f>
        <v>2240150 事业运行</v>
      </c>
      <c r="B1246" s="114"/>
      <c r="C1246" s="115"/>
      <c r="D1246" s="89">
        <f t="shared" si="19"/>
        <v>0</v>
      </c>
    </row>
    <row r="1247" spans="1:4">
      <c r="A1247" s="111" t="str">
        <f>'[2]汇总表（预算股统一填）'!A1249</f>
        <v>2240199 其他应急管理支出</v>
      </c>
      <c r="B1247" s="121">
        <v>400</v>
      </c>
      <c r="C1247" s="115"/>
      <c r="D1247" s="85">
        <f t="shared" si="19"/>
        <v>400</v>
      </c>
    </row>
    <row r="1248" spans="1:4">
      <c r="A1248" s="116" t="str">
        <f>'[2]汇总表（预算股统一填）'!A1250</f>
        <v>22402 消防事务</v>
      </c>
      <c r="B1248" s="117">
        <f>SUM(B1249:B1253)</f>
        <v>0</v>
      </c>
      <c r="C1248" s="118">
        <f>SUM(C1249:C1253)</f>
        <v>-33</v>
      </c>
      <c r="D1248" s="85">
        <f t="shared" si="19"/>
        <v>-33</v>
      </c>
    </row>
    <row r="1249" ht="14.25" spans="1:4">
      <c r="A1249" s="111" t="str">
        <f>'[2]汇总表（预算股统一填）'!A1251</f>
        <v>2240201 行政运行</v>
      </c>
      <c r="B1249" s="114"/>
      <c r="C1249" s="115"/>
      <c r="D1249" s="89">
        <f t="shared" si="19"/>
        <v>0</v>
      </c>
    </row>
    <row r="1250" ht="14.25" spans="1:4">
      <c r="A1250" s="111" t="str">
        <f>'[2]汇总表（预算股统一填）'!A1252</f>
        <v>2240202 一般行政管理实务</v>
      </c>
      <c r="B1250" s="114"/>
      <c r="C1250" s="115"/>
      <c r="D1250" s="89">
        <f t="shared" si="19"/>
        <v>0</v>
      </c>
    </row>
    <row r="1251" ht="14.25" spans="1:4">
      <c r="A1251" s="111" t="str">
        <f>'[2]汇总表（预算股统一填）'!A1253</f>
        <v>2240203 机关服务</v>
      </c>
      <c r="B1251" s="114"/>
      <c r="C1251" s="115"/>
      <c r="D1251" s="89">
        <f t="shared" si="19"/>
        <v>0</v>
      </c>
    </row>
    <row r="1252" ht="14.25" spans="1:4">
      <c r="A1252" s="111" t="str">
        <f>'[2]汇总表（预算股统一填）'!A1254</f>
        <v>2240204 消防应急救援</v>
      </c>
      <c r="B1252" s="114"/>
      <c r="C1252" s="115"/>
      <c r="D1252" s="89">
        <f t="shared" si="19"/>
        <v>0</v>
      </c>
    </row>
    <row r="1253" spans="1:4">
      <c r="A1253" s="116" t="str">
        <f>'[2]汇总表（预算股统一填）'!A1255</f>
        <v>2240299 其他消防事务支出</v>
      </c>
      <c r="B1253" s="122"/>
      <c r="C1253" s="123">
        <v>-33</v>
      </c>
      <c r="D1253" s="85">
        <f t="shared" si="19"/>
        <v>-33</v>
      </c>
    </row>
    <row r="1254" ht="14.25" spans="1:4">
      <c r="A1254" s="111" t="str">
        <f>'[2]汇总表（预算股统一填）'!A1256</f>
        <v>22403 森林消防事务</v>
      </c>
      <c r="B1254" s="112">
        <f>SUM(B1255:B1259)</f>
        <v>0</v>
      </c>
      <c r="C1254" s="113">
        <f>SUM(C1255:C1259)</f>
        <v>0</v>
      </c>
      <c r="D1254" s="89">
        <f t="shared" si="19"/>
        <v>0</v>
      </c>
    </row>
    <row r="1255" ht="14.25" spans="1:4">
      <c r="A1255" s="111" t="str">
        <f>'[2]汇总表（预算股统一填）'!A1257</f>
        <v>2240301 行政运行</v>
      </c>
      <c r="B1255" s="114"/>
      <c r="C1255" s="115"/>
      <c r="D1255" s="89">
        <f t="shared" si="19"/>
        <v>0</v>
      </c>
    </row>
    <row r="1256" ht="14.25" spans="1:4">
      <c r="A1256" s="111" t="str">
        <f>'[2]汇总表（预算股统一填）'!A1258</f>
        <v>2240302 一般行政管理事务</v>
      </c>
      <c r="B1256" s="114"/>
      <c r="C1256" s="115"/>
      <c r="D1256" s="89">
        <f t="shared" si="19"/>
        <v>0</v>
      </c>
    </row>
    <row r="1257" ht="14.25" spans="1:4">
      <c r="A1257" s="111" t="str">
        <f>'[2]汇总表（预算股统一填）'!A1259</f>
        <v>2240303 机关服务</v>
      </c>
      <c r="B1257" s="114"/>
      <c r="C1257" s="115"/>
      <c r="D1257" s="89">
        <f t="shared" si="19"/>
        <v>0</v>
      </c>
    </row>
    <row r="1258" ht="14.25" spans="1:4">
      <c r="A1258" s="111" t="str">
        <f>'[2]汇总表（预算股统一填）'!A1260</f>
        <v>2240304 森林消防应急救援</v>
      </c>
      <c r="B1258" s="114"/>
      <c r="C1258" s="115"/>
      <c r="D1258" s="89">
        <f t="shared" si="19"/>
        <v>0</v>
      </c>
    </row>
    <row r="1259" ht="14.25" spans="1:4">
      <c r="A1259" s="111" t="str">
        <f>'[2]汇总表（预算股统一填）'!A1261</f>
        <v>2240399 其他森林消防事务支出</v>
      </c>
      <c r="B1259" s="114"/>
      <c r="C1259" s="115"/>
      <c r="D1259" s="89">
        <f t="shared" si="19"/>
        <v>0</v>
      </c>
    </row>
    <row r="1260" ht="14.25" spans="1:4">
      <c r="A1260" s="111" t="str">
        <f>'[2]汇总表（预算股统一填）'!A1262</f>
        <v>22404 煤矿安全</v>
      </c>
      <c r="B1260" s="112">
        <f>SUM(B1261:B1267)</f>
        <v>0</v>
      </c>
      <c r="C1260" s="113">
        <f>SUM(C1261:C1267)</f>
        <v>0</v>
      </c>
      <c r="D1260" s="89">
        <f t="shared" si="19"/>
        <v>0</v>
      </c>
    </row>
    <row r="1261" ht="14.25" spans="1:4">
      <c r="A1261" s="111" t="str">
        <f>'[2]汇总表（预算股统一填）'!A1263</f>
        <v>2240401 行政运行</v>
      </c>
      <c r="B1261" s="114"/>
      <c r="C1261" s="115"/>
      <c r="D1261" s="89">
        <f t="shared" si="19"/>
        <v>0</v>
      </c>
    </row>
    <row r="1262" ht="14.25" spans="1:4">
      <c r="A1262" s="111" t="str">
        <f>'[2]汇总表（预算股统一填）'!A1264</f>
        <v>2240402 一般行政管理事务</v>
      </c>
      <c r="B1262" s="114"/>
      <c r="C1262" s="115"/>
      <c r="D1262" s="89">
        <f t="shared" si="19"/>
        <v>0</v>
      </c>
    </row>
    <row r="1263" ht="14.25" spans="1:4">
      <c r="A1263" s="111" t="str">
        <f>'[2]汇总表（预算股统一填）'!A1265</f>
        <v>2240403 机关服务</v>
      </c>
      <c r="B1263" s="114"/>
      <c r="C1263" s="115"/>
      <c r="D1263" s="89">
        <f t="shared" si="19"/>
        <v>0</v>
      </c>
    </row>
    <row r="1264" ht="14.25" spans="1:4">
      <c r="A1264" s="111" t="str">
        <f>'[2]汇总表（预算股统一填）'!A1266</f>
        <v>2240404 煤矿安全监察事务</v>
      </c>
      <c r="B1264" s="114"/>
      <c r="C1264" s="115"/>
      <c r="D1264" s="89">
        <f t="shared" si="19"/>
        <v>0</v>
      </c>
    </row>
    <row r="1265" ht="14.25" spans="1:4">
      <c r="A1265" s="111" t="str">
        <f>'[2]汇总表（预算股统一填）'!A1267</f>
        <v>2240405 煤矿应急救援事务</v>
      </c>
      <c r="B1265" s="114"/>
      <c r="C1265" s="115"/>
      <c r="D1265" s="89">
        <f t="shared" si="19"/>
        <v>0</v>
      </c>
    </row>
    <row r="1266" ht="11" customHeight="1" spans="1:4">
      <c r="A1266" s="111" t="str">
        <f>'[2]汇总表（预算股统一填）'!A1268</f>
        <v>2240450 事业运行</v>
      </c>
      <c r="B1266" s="114"/>
      <c r="C1266" s="115"/>
      <c r="D1266" s="89">
        <f t="shared" si="19"/>
        <v>0</v>
      </c>
    </row>
    <row r="1267" ht="20" customHeight="1" spans="1:4">
      <c r="A1267" s="111" t="str">
        <f>'[2]汇总表（预算股统一填）'!A1269</f>
        <v>2240499 其他煤矿安全支出</v>
      </c>
      <c r="B1267" s="114"/>
      <c r="C1267" s="115"/>
      <c r="D1267" s="89">
        <f t="shared" si="19"/>
        <v>0</v>
      </c>
    </row>
    <row r="1268" spans="1:4">
      <c r="A1268" s="116" t="str">
        <f>'[2]汇总表（预算股统一填）'!A1270</f>
        <v>22405 地震事务</v>
      </c>
      <c r="B1268" s="117">
        <f>SUM(B1269:B1280)</f>
        <v>0</v>
      </c>
      <c r="C1268" s="118">
        <f>SUM(C1269:C1280)</f>
        <v>-4.5</v>
      </c>
      <c r="D1268" s="85">
        <f t="shared" si="19"/>
        <v>-4.5</v>
      </c>
    </row>
    <row r="1269" spans="1:4">
      <c r="A1269" s="116" t="str">
        <f>'[2]汇总表（预算股统一填）'!A1271</f>
        <v>2240501 行政运行</v>
      </c>
      <c r="B1269" s="122"/>
      <c r="C1269" s="123">
        <v>-3</v>
      </c>
      <c r="D1269" s="85">
        <f t="shared" si="19"/>
        <v>-3</v>
      </c>
    </row>
    <row r="1270" ht="14.25" spans="1:4">
      <c r="A1270" s="111" t="str">
        <f>'[2]汇总表（预算股统一填）'!A1272</f>
        <v>2240502 一般行政管理事务</v>
      </c>
      <c r="B1270" s="114"/>
      <c r="C1270" s="115"/>
      <c r="D1270" s="89">
        <f t="shared" si="19"/>
        <v>0</v>
      </c>
    </row>
    <row r="1271" ht="14.25" spans="1:4">
      <c r="A1271" s="111" t="str">
        <f>'[2]汇总表（预算股统一填）'!A1273</f>
        <v>2240503 机关服务</v>
      </c>
      <c r="B1271" s="114"/>
      <c r="C1271" s="115"/>
      <c r="D1271" s="89">
        <f t="shared" si="19"/>
        <v>0</v>
      </c>
    </row>
    <row r="1272" ht="14.25" spans="1:4">
      <c r="A1272" s="111" t="str">
        <f>'[2]汇总表（预算股统一填）'!A1274</f>
        <v>2240504 地震监测</v>
      </c>
      <c r="B1272" s="114"/>
      <c r="C1272" s="115"/>
      <c r="D1272" s="89">
        <f t="shared" si="19"/>
        <v>0</v>
      </c>
    </row>
    <row r="1273" ht="17.25" spans="1:4">
      <c r="A1273" s="116" t="str">
        <f>'[2]汇总表（预算股统一填）'!A1275</f>
        <v>2240505 地震预测预报</v>
      </c>
      <c r="B1273" s="122"/>
      <c r="C1273" s="91">
        <v>-1.5</v>
      </c>
      <c r="D1273" s="85">
        <f t="shared" si="19"/>
        <v>-1.5</v>
      </c>
    </row>
    <row r="1274" ht="14.25" spans="1:4">
      <c r="A1274" s="111" t="str">
        <f>'[2]汇总表（预算股统一填）'!A1276</f>
        <v>2240506 地震灾害预防</v>
      </c>
      <c r="B1274" s="114"/>
      <c r="C1274" s="115"/>
      <c r="D1274" s="89">
        <f t="shared" si="19"/>
        <v>0</v>
      </c>
    </row>
    <row r="1275" ht="14.25" spans="1:4">
      <c r="A1275" s="111" t="str">
        <f>'[2]汇总表（预算股统一填）'!A1277</f>
        <v>2240507 地震应急救援</v>
      </c>
      <c r="B1275" s="114"/>
      <c r="C1275" s="115"/>
      <c r="D1275" s="89">
        <f t="shared" si="19"/>
        <v>0</v>
      </c>
    </row>
    <row r="1276" ht="14.25" spans="1:4">
      <c r="A1276" s="111" t="str">
        <f>'[2]汇总表（预算股统一填）'!A1278</f>
        <v>2240508 地震环境探察</v>
      </c>
      <c r="B1276" s="114"/>
      <c r="C1276" s="115"/>
      <c r="D1276" s="89">
        <f t="shared" si="19"/>
        <v>0</v>
      </c>
    </row>
    <row r="1277" ht="14.25" spans="1:4">
      <c r="A1277" s="111" t="str">
        <f>'[2]汇总表（预算股统一填）'!A1279</f>
        <v>2240509 防震减灾信息管理</v>
      </c>
      <c r="B1277" s="114"/>
      <c r="C1277" s="115"/>
      <c r="D1277" s="89">
        <f t="shared" si="19"/>
        <v>0</v>
      </c>
    </row>
    <row r="1278" ht="14.25" spans="1:4">
      <c r="A1278" s="111" t="str">
        <f>'[2]汇总表（预算股统一填）'!A1280</f>
        <v>2240510 防震减灾基础管理</v>
      </c>
      <c r="B1278" s="114"/>
      <c r="C1278" s="115"/>
      <c r="D1278" s="89">
        <f t="shared" si="19"/>
        <v>0</v>
      </c>
    </row>
    <row r="1279" ht="14.25" spans="1:4">
      <c r="A1279" s="111" t="str">
        <f>'[2]汇总表（预算股统一填）'!A1281</f>
        <v>2240550 地震事业机构</v>
      </c>
      <c r="B1279" s="114"/>
      <c r="C1279" s="115"/>
      <c r="D1279" s="89">
        <f t="shared" si="19"/>
        <v>0</v>
      </c>
    </row>
    <row r="1280" ht="14.25" spans="1:4">
      <c r="A1280" s="111" t="str">
        <f>'[2]汇总表（预算股统一填）'!A1282</f>
        <v>2240599 其他地震事务支出</v>
      </c>
      <c r="B1280" s="114"/>
      <c r="C1280" s="115"/>
      <c r="D1280" s="89">
        <f t="shared" si="19"/>
        <v>0</v>
      </c>
    </row>
    <row r="1281" spans="1:4">
      <c r="A1281" s="116" t="str">
        <f>'[2]汇总表（预算股统一填）'!A1283</f>
        <v>22406 自然灾害防治</v>
      </c>
      <c r="B1281" s="117">
        <f>SUM(B1282:B1284)</f>
        <v>3474</v>
      </c>
      <c r="C1281" s="118">
        <f>SUM(C1282:C1284)</f>
        <v>0</v>
      </c>
      <c r="D1281" s="85">
        <f t="shared" si="19"/>
        <v>3474</v>
      </c>
    </row>
    <row r="1282" ht="14.25" spans="1:4">
      <c r="A1282" s="111" t="str">
        <f>'[2]汇总表（预算股统一填）'!A1284</f>
        <v>2240601 地质灾害防治</v>
      </c>
      <c r="B1282" s="114"/>
      <c r="C1282" s="95"/>
      <c r="D1282" s="89">
        <f t="shared" si="19"/>
        <v>0</v>
      </c>
    </row>
    <row r="1283" ht="14.25" spans="1:4">
      <c r="A1283" s="111" t="str">
        <f>'[2]汇总表（预算股统一填）'!A1285</f>
        <v>2240602 森林草原防灾减灾</v>
      </c>
      <c r="B1283" s="114"/>
      <c r="C1283" s="115"/>
      <c r="D1283" s="89">
        <f t="shared" si="19"/>
        <v>0</v>
      </c>
    </row>
    <row r="1284" spans="1:4">
      <c r="A1284" s="116" t="str">
        <f>'[2]汇总表（预算股统一填）'!A1286</f>
        <v>2240699 其他自然灾害防治支出</v>
      </c>
      <c r="B1284" s="124">
        <f>1474+2000</f>
        <v>3474</v>
      </c>
      <c r="C1284" s="123"/>
      <c r="D1284" s="85">
        <f t="shared" ref="D1284:D1310" si="20">B1284+C1284</f>
        <v>3474</v>
      </c>
    </row>
    <row r="1285" spans="1:4">
      <c r="A1285" s="116" t="str">
        <f>'[2]汇总表（预算股统一填）'!A1287</f>
        <v>22407 自然灾害救灾及恢复重建支出</v>
      </c>
      <c r="B1285" s="117">
        <f>SUM(B1286:B1290)</f>
        <v>0</v>
      </c>
      <c r="C1285" s="118">
        <f>SUM(C1286:C1290)</f>
        <v>-20</v>
      </c>
      <c r="D1285" s="85">
        <f t="shared" si="20"/>
        <v>-20</v>
      </c>
    </row>
    <row r="1286" ht="14.25" spans="1:4">
      <c r="A1286" s="111" t="str">
        <f>'[2]汇总表（预算股统一填）'!A1288</f>
        <v>2240701 中央自然灾害生活补助</v>
      </c>
      <c r="B1286" s="114"/>
      <c r="C1286" s="115"/>
      <c r="D1286" s="89">
        <f t="shared" si="20"/>
        <v>0</v>
      </c>
    </row>
    <row r="1287" ht="17.25" spans="1:4">
      <c r="A1287" s="116" t="str">
        <f>'[2]汇总表（预算股统一填）'!A1289</f>
        <v>2240702 地方自然灾害生活补助</v>
      </c>
      <c r="B1287" s="122"/>
      <c r="C1287" s="91">
        <v>-20</v>
      </c>
      <c r="D1287" s="85">
        <f t="shared" si="20"/>
        <v>-20</v>
      </c>
    </row>
    <row r="1288" ht="14.25" spans="1:4">
      <c r="A1288" s="111" t="str">
        <f>'[2]汇总表（预算股统一填）'!A1290</f>
        <v>2240703 自然灾害救灾补助</v>
      </c>
      <c r="B1288" s="114"/>
      <c r="C1288" s="115"/>
      <c r="D1288" s="89">
        <f t="shared" si="20"/>
        <v>0</v>
      </c>
    </row>
    <row r="1289" ht="14.25" spans="1:4">
      <c r="A1289" s="111" t="str">
        <f>'[2]汇总表（预算股统一填）'!A1291</f>
        <v>2240704 自然灾害灾后重建补助</v>
      </c>
      <c r="B1289" s="114"/>
      <c r="C1289" s="115"/>
      <c r="D1289" s="89">
        <f t="shared" si="20"/>
        <v>0</v>
      </c>
    </row>
    <row r="1290" ht="14.25" spans="1:4">
      <c r="A1290" s="111" t="s">
        <v>154</v>
      </c>
      <c r="B1290" s="114"/>
      <c r="C1290" s="115"/>
      <c r="D1290" s="89">
        <f t="shared" si="20"/>
        <v>0</v>
      </c>
    </row>
    <row r="1291" ht="14.25" spans="1:4">
      <c r="A1291" s="111" t="str">
        <f>'[2]汇总表（预算股统一填）'!A1293</f>
        <v>22499 其他灾害防治及应急管理支出</v>
      </c>
      <c r="B1291" s="125"/>
      <c r="C1291" s="115">
        <v>-300</v>
      </c>
      <c r="D1291" s="89">
        <f t="shared" si="20"/>
        <v>-300</v>
      </c>
    </row>
    <row r="1292" spans="1:4">
      <c r="A1292" s="116" t="str">
        <f>'[2]汇总表（预算股统一填）'!A1294</f>
        <v>227 预备费</v>
      </c>
      <c r="B1292" s="122"/>
      <c r="C1292" s="123">
        <v>-3500</v>
      </c>
      <c r="D1292" s="85">
        <f t="shared" si="20"/>
        <v>-3500</v>
      </c>
    </row>
    <row r="1293" ht="14.25" spans="1:4">
      <c r="A1293" s="111" t="str">
        <f>'[2]汇总表（预算股统一填）'!A1295</f>
        <v>231 债务还本支出</v>
      </c>
      <c r="B1293" s="126">
        <f>B1294</f>
        <v>0</v>
      </c>
      <c r="C1293" s="113">
        <f>C1294</f>
        <v>0</v>
      </c>
      <c r="D1293" s="89">
        <f t="shared" si="20"/>
        <v>0</v>
      </c>
    </row>
    <row r="1294" ht="14.25" spans="1:4">
      <c r="A1294" s="111" t="str">
        <f>'[2]汇总表（预算股统一填）'!A1296</f>
        <v>23103 地方政府一般债务还本支出</v>
      </c>
      <c r="B1294" s="112">
        <f>SUM(B1295:B1298)</f>
        <v>0</v>
      </c>
      <c r="C1294" s="113">
        <f>SUM(C1295:C1298)</f>
        <v>0</v>
      </c>
      <c r="D1294" s="89">
        <f t="shared" si="20"/>
        <v>0</v>
      </c>
    </row>
    <row r="1295" ht="14.25" spans="1:4">
      <c r="A1295" s="111" t="str">
        <f>'[2]汇总表（预算股统一填）'!A1297</f>
        <v>2310301 地方政府一般债券还本支出</v>
      </c>
      <c r="B1295" s="114"/>
      <c r="C1295" s="115">
        <v>0</v>
      </c>
      <c r="D1295" s="89">
        <f t="shared" si="20"/>
        <v>0</v>
      </c>
    </row>
    <row r="1296" ht="14.25" spans="1:4">
      <c r="A1296" s="111" t="str">
        <f>'[2]汇总表（预算股统一填）'!A1298</f>
        <v>2310302 地方政府向外国政府借款还本支出</v>
      </c>
      <c r="B1296" s="114"/>
      <c r="C1296" s="115"/>
      <c r="D1296" s="89">
        <f t="shared" si="20"/>
        <v>0</v>
      </c>
    </row>
    <row r="1297" ht="14.25" spans="1:4">
      <c r="A1297" s="111" t="str">
        <f>'[2]汇总表（预算股统一填）'!A1299</f>
        <v>2310303 地方政府向国际组织借款还本支出</v>
      </c>
      <c r="B1297" s="114"/>
      <c r="C1297" s="115"/>
      <c r="D1297" s="89">
        <f t="shared" si="20"/>
        <v>0</v>
      </c>
    </row>
    <row r="1298" ht="14.25" spans="1:4">
      <c r="A1298" s="111" t="str">
        <f>'[2]汇总表（预算股统一填）'!A1300</f>
        <v>2310399 地方政府其他一般债务还本支出</v>
      </c>
      <c r="B1298" s="114"/>
      <c r="C1298" s="115"/>
      <c r="D1298" s="89">
        <f t="shared" si="20"/>
        <v>0</v>
      </c>
    </row>
    <row r="1299" spans="1:4">
      <c r="A1299" s="116" t="str">
        <f>'[2]汇总表（预算股统一填）'!A1301</f>
        <v>232 债务付息支出</v>
      </c>
      <c r="B1299" s="117">
        <f>B1300</f>
        <v>0</v>
      </c>
      <c r="C1299" s="118">
        <f>C1300</f>
        <v>-316.08</v>
      </c>
      <c r="D1299" s="85">
        <f t="shared" si="20"/>
        <v>-316.08</v>
      </c>
    </row>
    <row r="1300" spans="1:4">
      <c r="A1300" s="116" t="str">
        <f>'[2]汇总表（预算股统一填）'!A1302</f>
        <v>23203 地方政府一般债务付息支出</v>
      </c>
      <c r="B1300" s="117">
        <f>SUM(B1301:B1304)</f>
        <v>0</v>
      </c>
      <c r="C1300" s="118">
        <f>SUM(C1301:C1304)</f>
        <v>-316.08</v>
      </c>
      <c r="D1300" s="85">
        <f t="shared" si="20"/>
        <v>-316.08</v>
      </c>
    </row>
    <row r="1301" spans="1:4">
      <c r="A1301" s="116" t="str">
        <f>'[2]汇总表（预算股统一填）'!A1303</f>
        <v>2320301 地方政府一般债券付息支出</v>
      </c>
      <c r="B1301" s="122"/>
      <c r="C1301" s="123">
        <v>-316.08</v>
      </c>
      <c r="D1301" s="85">
        <f t="shared" si="20"/>
        <v>-316.08</v>
      </c>
    </row>
    <row r="1302" ht="14.25" spans="1:4">
      <c r="A1302" s="111" t="str">
        <f>'[2]汇总表（预算股统一填）'!A1304</f>
        <v>2320302 地方政府向外国政府借款付息支出</v>
      </c>
      <c r="B1302" s="114"/>
      <c r="C1302" s="115"/>
      <c r="D1302" s="89">
        <f t="shared" si="20"/>
        <v>0</v>
      </c>
    </row>
    <row r="1303" ht="14.25" spans="1:4">
      <c r="A1303" s="111" t="str">
        <f>'[2]汇总表（预算股统一填）'!A1305</f>
        <v>2320303 地方政府向国际组织借款付息支出</v>
      </c>
      <c r="B1303" s="114"/>
      <c r="C1303" s="115"/>
      <c r="D1303" s="89">
        <f t="shared" si="20"/>
        <v>0</v>
      </c>
    </row>
    <row r="1304" ht="14.25" spans="1:4">
      <c r="A1304" s="111" t="str">
        <f>'[2]汇总表（预算股统一填）'!A1306</f>
        <v>2320304 地方政府其他一般债务付息支出</v>
      </c>
      <c r="B1304" s="114"/>
      <c r="C1304" s="115"/>
      <c r="D1304" s="89">
        <f t="shared" si="20"/>
        <v>0</v>
      </c>
    </row>
    <row r="1305" ht="14.25" spans="1:4">
      <c r="A1305" s="111" t="str">
        <f>'[2]汇总表（预算股统一填）'!A1307</f>
        <v>233 债务发行费用支出</v>
      </c>
      <c r="B1305" s="126">
        <f>B1306</f>
        <v>0</v>
      </c>
      <c r="C1305" s="113">
        <f>C1306</f>
        <v>0</v>
      </c>
      <c r="D1305" s="89">
        <f t="shared" si="20"/>
        <v>0</v>
      </c>
    </row>
    <row r="1306" ht="14.25" spans="1:4">
      <c r="A1306" s="111" t="str">
        <f>'[2]汇总表（预算股统一填）'!A1308</f>
        <v>23303 地方政府一般债务发行费用支出</v>
      </c>
      <c r="B1306" s="114"/>
      <c r="C1306" s="115">
        <v>0</v>
      </c>
      <c r="D1306" s="89">
        <f t="shared" si="20"/>
        <v>0</v>
      </c>
    </row>
    <row r="1307" ht="14.25" spans="1:4">
      <c r="A1307" s="111" t="str">
        <f>'[2]汇总表（预算股统一填）'!A1309</f>
        <v>229 其他支出</v>
      </c>
      <c r="B1307" s="112">
        <f>SUM(B1308:B1309)</f>
        <v>0</v>
      </c>
      <c r="C1307" s="113">
        <f>SUM(C1308:C1309)</f>
        <v>0</v>
      </c>
      <c r="D1307" s="89">
        <f t="shared" si="20"/>
        <v>0</v>
      </c>
    </row>
    <row r="1308" ht="14.25" spans="1:4">
      <c r="A1308" s="111" t="str">
        <f>'[2]汇总表（预算股统一填）'!A1310</f>
        <v>22902 年初预留</v>
      </c>
      <c r="B1308" s="114"/>
      <c r="C1308" s="115"/>
      <c r="D1308" s="89">
        <f t="shared" si="20"/>
        <v>0</v>
      </c>
    </row>
    <row r="1309" ht="14.25" spans="1:4">
      <c r="A1309" s="111" t="str">
        <f>'[2]汇总表（预算股统一填）'!A1311</f>
        <v>22999 其他支出</v>
      </c>
      <c r="B1309" s="114"/>
      <c r="C1309" s="115"/>
      <c r="D1309" s="89">
        <f t="shared" si="20"/>
        <v>0</v>
      </c>
    </row>
    <row r="1310" spans="1:4">
      <c r="A1310" s="127" t="str">
        <f>'[2]汇总表（预算股统一填）'!A1312</f>
        <v>支出合计</v>
      </c>
      <c r="B1310" s="117">
        <f>SUM(B4,B251,B254,B266,B354,B408,B464,B520,B637,B708,B781,B800,B925,B989,B1055,B1075,B1090,B1100,B1164,B1182,B1235,B1292,B1293,B1299,B1305,B1307)</f>
        <v>129175.54</v>
      </c>
      <c r="C1310" s="118">
        <f>SUM(C4,C251,C254,C266,C354,C408,C464,C520,C637,C708,C781,C800,C925,C989,C1055,C1075,C1090,C1100,C1164,C1182,C1235,C1292,C1293,C1299,C1305,C1307)</f>
        <v>-127656.06</v>
      </c>
      <c r="D1310" s="85">
        <f t="shared" si="20"/>
        <v>1519.48000000001</v>
      </c>
    </row>
  </sheetData>
  <sheetProtection formatColumns="0" formatRows="0"/>
  <mergeCells count="1">
    <mergeCell ref="A2:C2"/>
  </mergeCells>
  <printOptions horizontalCentered="1"/>
  <pageMargins left="0.159027777777778" right="0.0791666666666667" top="0.388888888888889" bottom="0.379166666666667" header="0.179166666666667" footer="0.179166666666667"/>
  <pageSetup paperSize="9" scale="75" orientation="portrait" useFirstPageNumber="1"/>
  <headerFooter alignWithMargins="0" scaleWithDoc="0">
    <oddFooter>&amp;C&amp;"宋体"&amp;14-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AB23"/>
  <sheetViews>
    <sheetView workbookViewId="0">
      <selection activeCell="A1" sqref="A1"/>
    </sheetView>
  </sheetViews>
  <sheetFormatPr defaultColWidth="8" defaultRowHeight="14.25"/>
  <cols>
    <col min="1" max="1" width="23" style="51" customWidth="1"/>
    <col min="2" max="2" width="10.75" style="52" customWidth="1"/>
    <col min="3" max="3" width="8" style="52"/>
    <col min="4" max="4" width="9.375" style="52" customWidth="1"/>
    <col min="5" max="5" width="9.25" style="52" customWidth="1"/>
    <col min="6" max="6" width="7.125" style="52" customWidth="1"/>
    <col min="7" max="12" width="8" style="52"/>
    <col min="13" max="13" width="9.625" style="52" customWidth="1"/>
    <col min="14" max="14" width="8" style="52"/>
    <col min="15" max="15" width="5.25" style="52" customWidth="1"/>
    <col min="16" max="16" width="8" style="52"/>
    <col min="17" max="17" width="7.125" style="52" customWidth="1"/>
    <col min="18" max="18" width="6" style="52" customWidth="1"/>
    <col min="19" max="19" width="6.625" style="52" customWidth="1"/>
    <col min="20" max="20" width="8" style="52"/>
    <col min="21" max="21" width="7.125" style="52" customWidth="1"/>
    <col min="22" max="22" width="8" style="52"/>
    <col min="23" max="23" width="6.375" style="52" customWidth="1"/>
    <col min="24" max="24" width="5.75" style="52" customWidth="1"/>
    <col min="25" max="25" width="8" style="52"/>
    <col min="26" max="26" width="8" style="53"/>
    <col min="27" max="27" width="5" style="1" customWidth="1"/>
    <col min="28" max="16384" width="8" style="1"/>
  </cols>
  <sheetData>
    <row r="1" ht="18.75" spans="1:1">
      <c r="A1" s="2" t="s">
        <v>155</v>
      </c>
    </row>
    <row r="2" ht="25.5" spans="1:28">
      <c r="A2" s="2"/>
      <c r="B2" s="54" t="s">
        <v>156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64"/>
      <c r="P2" s="65" t="s">
        <v>157</v>
      </c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4"/>
    </row>
    <row r="3" ht="25" customHeight="1" spans="1:28">
      <c r="A3" s="55" t="s">
        <v>158</v>
      </c>
      <c r="B3" s="56" t="s">
        <v>159</v>
      </c>
      <c r="C3" s="56"/>
      <c r="D3" s="56"/>
      <c r="E3" s="57" t="s">
        <v>160</v>
      </c>
      <c r="F3" s="58"/>
      <c r="G3" s="59"/>
      <c r="H3" s="57" t="s">
        <v>161</v>
      </c>
      <c r="I3" s="58"/>
      <c r="J3" s="59"/>
      <c r="K3" s="66" t="s">
        <v>162</v>
      </c>
      <c r="L3" s="58"/>
      <c r="M3" s="59"/>
      <c r="N3" s="66" t="s">
        <v>163</v>
      </c>
      <c r="O3" s="58"/>
      <c r="P3" s="59"/>
      <c r="Q3" s="66" t="s">
        <v>164</v>
      </c>
      <c r="R3" s="58"/>
      <c r="S3" s="59"/>
      <c r="T3" s="66" t="s">
        <v>165</v>
      </c>
      <c r="U3" s="58"/>
      <c r="V3" s="59"/>
      <c r="W3" s="66" t="s">
        <v>166</v>
      </c>
      <c r="X3" s="58"/>
      <c r="Y3" s="59"/>
      <c r="Z3" s="56" t="s">
        <v>167</v>
      </c>
      <c r="AA3" s="56"/>
      <c r="AB3" s="56"/>
    </row>
    <row r="4" ht="32" customHeight="1" spans="1:28">
      <c r="A4" s="55"/>
      <c r="B4" s="56" t="s">
        <v>168</v>
      </c>
      <c r="C4" s="56" t="s">
        <v>169</v>
      </c>
      <c r="D4" s="56" t="s">
        <v>170</v>
      </c>
      <c r="E4" s="56" t="s">
        <v>168</v>
      </c>
      <c r="F4" s="56" t="s">
        <v>169</v>
      </c>
      <c r="G4" s="56" t="s">
        <v>170</v>
      </c>
      <c r="H4" s="56" t="s">
        <v>168</v>
      </c>
      <c r="I4" s="56" t="s">
        <v>169</v>
      </c>
      <c r="J4" s="56" t="s">
        <v>170</v>
      </c>
      <c r="K4" s="56" t="s">
        <v>168</v>
      </c>
      <c r="L4" s="56" t="s">
        <v>169</v>
      </c>
      <c r="M4" s="56" t="s">
        <v>170</v>
      </c>
      <c r="N4" s="56" t="s">
        <v>168</v>
      </c>
      <c r="O4" s="56" t="s">
        <v>169</v>
      </c>
      <c r="P4" s="56" t="s">
        <v>170</v>
      </c>
      <c r="Q4" s="56" t="s">
        <v>168</v>
      </c>
      <c r="R4" s="56" t="s">
        <v>169</v>
      </c>
      <c r="S4" s="56" t="s">
        <v>170</v>
      </c>
      <c r="T4" s="56" t="s">
        <v>168</v>
      </c>
      <c r="U4" s="56" t="s">
        <v>169</v>
      </c>
      <c r="V4" s="56" t="s">
        <v>170</v>
      </c>
      <c r="W4" s="56" t="s">
        <v>168</v>
      </c>
      <c r="X4" s="56" t="s">
        <v>169</v>
      </c>
      <c r="Y4" s="56" t="s">
        <v>170</v>
      </c>
      <c r="Z4" s="56" t="s">
        <v>168</v>
      </c>
      <c r="AA4" s="56" t="s">
        <v>169</v>
      </c>
      <c r="AB4" s="56" t="s">
        <v>170</v>
      </c>
    </row>
    <row r="5" ht="21" customHeight="1" spans="1:28">
      <c r="A5" s="60" t="s">
        <v>171</v>
      </c>
      <c r="B5" s="61">
        <f t="shared" ref="B5:B23" si="0">SUM(E5,H5,K5,N5,Q5,T5,W5,Z5)</f>
        <v>97719</v>
      </c>
      <c r="C5" s="61">
        <f>SUM(C6:C13)</f>
        <v>-1022</v>
      </c>
      <c r="D5" s="61">
        <f t="shared" ref="D5:D23" si="1">SUM(G5,J5,M5,P5,S5,V5,Y5,AB5)</f>
        <v>96697</v>
      </c>
      <c r="E5" s="61">
        <f>E6+E7+E8+E12</f>
        <v>28416</v>
      </c>
      <c r="F5" s="61"/>
      <c r="G5" s="61">
        <f>G6+G7+G8+G12</f>
        <v>28416</v>
      </c>
      <c r="H5" s="61">
        <f t="shared" ref="H5:J5" si="2">SUM(H6:H12)</f>
        <v>7412</v>
      </c>
      <c r="I5" s="61">
        <f t="shared" si="2"/>
        <v>164</v>
      </c>
      <c r="J5" s="61">
        <f t="shared" si="2"/>
        <v>7576</v>
      </c>
      <c r="K5" s="61">
        <f>K6+K7+K8</f>
        <v>14945</v>
      </c>
      <c r="L5" s="61">
        <f t="shared" ref="L5:O5" si="3">SUM(L6:L12)</f>
        <v>-588</v>
      </c>
      <c r="M5" s="61">
        <f t="shared" si="3"/>
        <v>14357</v>
      </c>
      <c r="N5" s="61">
        <f>N6+N7+N12+N13</f>
        <v>15583</v>
      </c>
      <c r="O5" s="61">
        <f t="shared" si="3"/>
        <v>0</v>
      </c>
      <c r="P5" s="61">
        <f>P6+P7+P12+P13</f>
        <v>15583</v>
      </c>
      <c r="Q5" s="61">
        <f>Q6+Q7+Q8+Q13</f>
        <v>21022</v>
      </c>
      <c r="R5" s="61">
        <f>SUM(R6:R12)</f>
        <v>0</v>
      </c>
      <c r="S5" s="61">
        <f>S6+S7+S8+S13</f>
        <v>21022</v>
      </c>
      <c r="T5" s="61">
        <f t="shared" ref="T5:W5" si="4">T6+T7+T13</f>
        <v>2167</v>
      </c>
      <c r="U5" s="61">
        <f>U6+U13</f>
        <v>-598</v>
      </c>
      <c r="V5" s="61">
        <f t="shared" si="4"/>
        <v>1569</v>
      </c>
      <c r="W5" s="61">
        <f t="shared" si="4"/>
        <v>2833</v>
      </c>
      <c r="X5" s="61">
        <f>SUM(X6:X12)</f>
        <v>0</v>
      </c>
      <c r="Y5" s="61">
        <f t="shared" ref="Y5:AB5" si="5">Y6+Y7+Y13</f>
        <v>2833</v>
      </c>
      <c r="Z5" s="61">
        <f t="shared" si="5"/>
        <v>5341</v>
      </c>
      <c r="AA5" s="61">
        <f>SUM(AA6:AA12)</f>
        <v>0</v>
      </c>
      <c r="AB5" s="61">
        <f t="shared" si="5"/>
        <v>5341</v>
      </c>
    </row>
    <row r="6" ht="21" customHeight="1" spans="1:28">
      <c r="A6" s="60" t="s">
        <v>172</v>
      </c>
      <c r="B6" s="61">
        <f t="shared" si="0"/>
        <v>65755</v>
      </c>
      <c r="C6" s="61">
        <f t="shared" ref="C6:C13" si="6">SUM(I6,L6,O6,R6,U6,X6,AA6)</f>
        <v>-734</v>
      </c>
      <c r="D6" s="61">
        <f t="shared" si="1"/>
        <v>65021</v>
      </c>
      <c r="E6" s="61">
        <v>26649</v>
      </c>
      <c r="F6" s="61"/>
      <c r="G6" s="61">
        <v>26649</v>
      </c>
      <c r="H6" s="62">
        <v>1749</v>
      </c>
      <c r="I6" s="62"/>
      <c r="J6" s="62">
        <f t="shared" ref="J6:J12" si="7">I6+H6</f>
        <v>1749</v>
      </c>
      <c r="K6" s="62">
        <v>14246</v>
      </c>
      <c r="L6" s="62">
        <v>-588</v>
      </c>
      <c r="M6" s="62">
        <f t="shared" ref="M6:M12" si="8">L6+K6</f>
        <v>13658</v>
      </c>
      <c r="N6" s="62">
        <v>11468</v>
      </c>
      <c r="O6" s="62"/>
      <c r="P6" s="62">
        <v>11468</v>
      </c>
      <c r="Q6" s="62">
        <v>5929</v>
      </c>
      <c r="R6" s="62"/>
      <c r="S6" s="62">
        <v>5929</v>
      </c>
      <c r="T6" s="62">
        <v>1070</v>
      </c>
      <c r="U6" s="62">
        <v>-146</v>
      </c>
      <c r="V6" s="62">
        <f t="shared" ref="V6:V12" si="9">U6+T6</f>
        <v>924</v>
      </c>
      <c r="W6" s="62">
        <v>1967</v>
      </c>
      <c r="X6" s="62"/>
      <c r="Y6" s="62">
        <v>1967</v>
      </c>
      <c r="Z6" s="62">
        <v>2677</v>
      </c>
      <c r="AA6" s="62"/>
      <c r="AB6" s="62">
        <v>2677</v>
      </c>
    </row>
    <row r="7" ht="21" customHeight="1" spans="1:28">
      <c r="A7" s="60" t="s">
        <v>173</v>
      </c>
      <c r="B7" s="61">
        <f t="shared" si="0"/>
        <v>926</v>
      </c>
      <c r="C7" s="61">
        <f t="shared" si="6"/>
        <v>0</v>
      </c>
      <c r="D7" s="61">
        <f t="shared" si="1"/>
        <v>926</v>
      </c>
      <c r="E7" s="61">
        <v>141</v>
      </c>
      <c r="F7" s="61"/>
      <c r="G7" s="61">
        <v>141</v>
      </c>
      <c r="H7" s="62">
        <v>585</v>
      </c>
      <c r="I7" s="62"/>
      <c r="J7" s="62">
        <f t="shared" si="7"/>
        <v>585</v>
      </c>
      <c r="K7" s="62">
        <v>15</v>
      </c>
      <c r="L7" s="62"/>
      <c r="M7" s="62">
        <f t="shared" si="8"/>
        <v>15</v>
      </c>
      <c r="N7" s="62">
        <v>160</v>
      </c>
      <c r="O7" s="62"/>
      <c r="P7" s="62">
        <v>160</v>
      </c>
      <c r="Q7" s="62">
        <v>20</v>
      </c>
      <c r="R7" s="62"/>
      <c r="S7" s="62">
        <v>20</v>
      </c>
      <c r="T7" s="62">
        <v>2</v>
      </c>
      <c r="U7" s="62"/>
      <c r="V7" s="62">
        <f t="shared" si="9"/>
        <v>2</v>
      </c>
      <c r="W7" s="62">
        <v>2</v>
      </c>
      <c r="X7" s="62"/>
      <c r="Y7" s="62">
        <v>2</v>
      </c>
      <c r="Z7" s="62">
        <v>1</v>
      </c>
      <c r="AA7" s="62"/>
      <c r="AB7" s="62">
        <v>1</v>
      </c>
    </row>
    <row r="8" ht="21" customHeight="1" spans="1:28">
      <c r="A8" s="60" t="s">
        <v>174</v>
      </c>
      <c r="B8" s="61">
        <f t="shared" si="0"/>
        <v>6695</v>
      </c>
      <c r="C8" s="61">
        <f t="shared" si="6"/>
        <v>164</v>
      </c>
      <c r="D8" s="61">
        <f t="shared" si="1"/>
        <v>6859</v>
      </c>
      <c r="E8" s="61">
        <v>1000</v>
      </c>
      <c r="F8" s="61"/>
      <c r="G8" s="61">
        <v>1000</v>
      </c>
      <c r="H8" s="62">
        <v>4938</v>
      </c>
      <c r="I8" s="62">
        <v>164</v>
      </c>
      <c r="J8" s="62">
        <f t="shared" si="7"/>
        <v>5102</v>
      </c>
      <c r="K8" s="62">
        <v>684</v>
      </c>
      <c r="L8" s="62"/>
      <c r="M8" s="62">
        <f t="shared" si="8"/>
        <v>684</v>
      </c>
      <c r="N8" s="62"/>
      <c r="O8" s="62"/>
      <c r="P8" s="62"/>
      <c r="Q8" s="62">
        <v>73</v>
      </c>
      <c r="R8" s="62"/>
      <c r="S8" s="62">
        <v>73</v>
      </c>
      <c r="T8" s="62"/>
      <c r="U8" s="62"/>
      <c r="V8" s="62">
        <f t="shared" si="9"/>
        <v>0</v>
      </c>
      <c r="W8" s="62"/>
      <c r="X8" s="62"/>
      <c r="Y8" s="62"/>
      <c r="Z8" s="62"/>
      <c r="AA8" s="62"/>
      <c r="AB8" s="62"/>
    </row>
    <row r="9" ht="21" customHeight="1" spans="1:28">
      <c r="A9" s="60" t="s">
        <v>175</v>
      </c>
      <c r="B9" s="61">
        <f t="shared" si="0"/>
        <v>136</v>
      </c>
      <c r="C9" s="61">
        <f t="shared" si="6"/>
        <v>0</v>
      </c>
      <c r="D9" s="61">
        <f t="shared" si="1"/>
        <v>136</v>
      </c>
      <c r="E9" s="61"/>
      <c r="F9" s="61"/>
      <c r="G9" s="61"/>
      <c r="H9" s="62">
        <v>136</v>
      </c>
      <c r="I9" s="62"/>
      <c r="J9" s="62">
        <f t="shared" si="7"/>
        <v>136</v>
      </c>
      <c r="K9" s="62"/>
      <c r="L9" s="62"/>
      <c r="M9" s="62">
        <f t="shared" si="8"/>
        <v>0</v>
      </c>
      <c r="N9" s="62"/>
      <c r="O9" s="62"/>
      <c r="P9" s="62"/>
      <c r="Q9" s="62"/>
      <c r="R9" s="62"/>
      <c r="S9" s="62"/>
      <c r="T9" s="62"/>
      <c r="U9" s="62"/>
      <c r="V9" s="62">
        <f t="shared" si="9"/>
        <v>0</v>
      </c>
      <c r="W9" s="62"/>
      <c r="X9" s="62"/>
      <c r="Y9" s="62"/>
      <c r="Z9" s="62"/>
      <c r="AA9" s="62"/>
      <c r="AB9" s="62"/>
    </row>
    <row r="10" ht="21" customHeight="1" spans="1:28">
      <c r="A10" s="60" t="s">
        <v>176</v>
      </c>
      <c r="B10" s="61">
        <f t="shared" si="0"/>
        <v>0</v>
      </c>
      <c r="C10" s="61">
        <f t="shared" si="6"/>
        <v>0</v>
      </c>
      <c r="D10" s="61">
        <f t="shared" si="1"/>
        <v>0</v>
      </c>
      <c r="E10" s="61"/>
      <c r="F10" s="61"/>
      <c r="G10" s="61"/>
      <c r="H10" s="62"/>
      <c r="I10" s="62"/>
      <c r="J10" s="62">
        <f t="shared" si="7"/>
        <v>0</v>
      </c>
      <c r="K10" s="62"/>
      <c r="L10" s="62"/>
      <c r="M10" s="62">
        <f t="shared" si="8"/>
        <v>0</v>
      </c>
      <c r="N10" s="62"/>
      <c r="O10" s="62"/>
      <c r="P10" s="62"/>
      <c r="Q10" s="62"/>
      <c r="R10" s="62"/>
      <c r="S10" s="62"/>
      <c r="T10" s="62"/>
      <c r="U10" s="62"/>
      <c r="V10" s="62">
        <f t="shared" si="9"/>
        <v>0</v>
      </c>
      <c r="W10" s="62"/>
      <c r="X10" s="62"/>
      <c r="Y10" s="62"/>
      <c r="Z10" s="62"/>
      <c r="AA10" s="62"/>
      <c r="AB10" s="62"/>
    </row>
    <row r="11" ht="21" customHeight="1" spans="1:28">
      <c r="A11" s="60" t="s">
        <v>177</v>
      </c>
      <c r="B11" s="61">
        <f t="shared" si="0"/>
        <v>0</v>
      </c>
      <c r="C11" s="61">
        <f t="shared" si="6"/>
        <v>0</v>
      </c>
      <c r="D11" s="61">
        <f t="shared" si="1"/>
        <v>0</v>
      </c>
      <c r="E11" s="61"/>
      <c r="F11" s="61"/>
      <c r="G11" s="61"/>
      <c r="H11" s="62"/>
      <c r="I11" s="62"/>
      <c r="J11" s="62">
        <f t="shared" si="7"/>
        <v>0</v>
      </c>
      <c r="K11" s="62"/>
      <c r="L11" s="62"/>
      <c r="M11" s="62">
        <f t="shared" si="8"/>
        <v>0</v>
      </c>
      <c r="N11" s="62"/>
      <c r="O11" s="62"/>
      <c r="P11" s="62"/>
      <c r="Q11" s="62"/>
      <c r="R11" s="62"/>
      <c r="S11" s="62"/>
      <c r="T11" s="62"/>
      <c r="U11" s="62"/>
      <c r="V11" s="62">
        <f t="shared" si="9"/>
        <v>0</v>
      </c>
      <c r="W11" s="62"/>
      <c r="X11" s="62"/>
      <c r="Y11" s="62"/>
      <c r="Z11" s="62"/>
      <c r="AA11" s="62"/>
      <c r="AB11" s="62"/>
    </row>
    <row r="12" ht="21" customHeight="1" spans="1:28">
      <c r="A12" s="60" t="s">
        <v>178</v>
      </c>
      <c r="B12" s="61">
        <f t="shared" si="0"/>
        <v>655</v>
      </c>
      <c r="C12" s="61">
        <f t="shared" si="6"/>
        <v>0</v>
      </c>
      <c r="D12" s="61">
        <f t="shared" si="1"/>
        <v>655</v>
      </c>
      <c r="E12" s="61">
        <v>626</v>
      </c>
      <c r="F12" s="61"/>
      <c r="G12" s="61">
        <v>626</v>
      </c>
      <c r="H12" s="62">
        <v>4</v>
      </c>
      <c r="I12" s="62"/>
      <c r="J12" s="62">
        <f t="shared" si="7"/>
        <v>4</v>
      </c>
      <c r="K12" s="62"/>
      <c r="L12" s="62"/>
      <c r="M12" s="62">
        <f t="shared" si="8"/>
        <v>0</v>
      </c>
      <c r="N12" s="62">
        <v>25</v>
      </c>
      <c r="O12" s="62"/>
      <c r="P12" s="62">
        <v>25</v>
      </c>
      <c r="Q12" s="62"/>
      <c r="R12" s="62"/>
      <c r="S12" s="62"/>
      <c r="T12" s="62"/>
      <c r="U12" s="62"/>
      <c r="V12" s="62">
        <f t="shared" si="9"/>
        <v>0</v>
      </c>
      <c r="W12" s="62"/>
      <c r="X12" s="62"/>
      <c r="Y12" s="62"/>
      <c r="Z12" s="62"/>
      <c r="AA12" s="62"/>
      <c r="AB12" s="62"/>
    </row>
    <row r="13" ht="21" customHeight="1" spans="1:28">
      <c r="A13" s="63" t="s">
        <v>179</v>
      </c>
      <c r="B13" s="61">
        <f t="shared" si="0"/>
        <v>23552</v>
      </c>
      <c r="C13" s="61">
        <f t="shared" si="6"/>
        <v>-452</v>
      </c>
      <c r="D13" s="61">
        <f t="shared" si="1"/>
        <v>23100</v>
      </c>
      <c r="E13" s="61"/>
      <c r="F13" s="61"/>
      <c r="G13" s="61"/>
      <c r="H13" s="62"/>
      <c r="I13" s="62"/>
      <c r="J13" s="62"/>
      <c r="K13" s="62"/>
      <c r="L13" s="62"/>
      <c r="M13" s="62"/>
      <c r="N13" s="62">
        <v>3930</v>
      </c>
      <c r="O13" s="62"/>
      <c r="P13" s="62">
        <v>3930</v>
      </c>
      <c r="Q13" s="62">
        <v>15000</v>
      </c>
      <c r="R13" s="62"/>
      <c r="S13" s="62">
        <v>15000</v>
      </c>
      <c r="T13" s="62">
        <v>1095</v>
      </c>
      <c r="U13" s="62">
        <v>-452</v>
      </c>
      <c r="V13" s="62">
        <v>643</v>
      </c>
      <c r="W13" s="62">
        <v>864</v>
      </c>
      <c r="X13" s="62"/>
      <c r="Y13" s="62">
        <v>864</v>
      </c>
      <c r="Z13" s="62">
        <v>2663</v>
      </c>
      <c r="AA13" s="62"/>
      <c r="AB13" s="62">
        <v>2663</v>
      </c>
    </row>
    <row r="14" ht="21" customHeight="1" spans="1:28">
      <c r="A14" s="60" t="s">
        <v>180</v>
      </c>
      <c r="B14" s="61">
        <f t="shared" si="0"/>
        <v>87210</v>
      </c>
      <c r="C14" s="61">
        <f>SUM(C15:C20)</f>
        <v>-218</v>
      </c>
      <c r="D14" s="61">
        <f t="shared" si="1"/>
        <v>86992</v>
      </c>
      <c r="E14" s="61">
        <f>E17+E20</f>
        <v>23948</v>
      </c>
      <c r="F14" s="61"/>
      <c r="G14" s="61">
        <f>G17+G20</f>
        <v>23948</v>
      </c>
      <c r="H14" s="61">
        <f t="shared" ref="H14:AB14" si="10">SUM(H15:H20)</f>
        <v>4861</v>
      </c>
      <c r="I14" s="61">
        <f t="shared" si="10"/>
        <v>164</v>
      </c>
      <c r="J14" s="61">
        <f t="shared" si="10"/>
        <v>5025</v>
      </c>
      <c r="K14" s="61">
        <f t="shared" si="10"/>
        <v>12509</v>
      </c>
      <c r="L14" s="61">
        <f t="shared" si="10"/>
        <v>216</v>
      </c>
      <c r="M14" s="61">
        <f t="shared" si="10"/>
        <v>12725</v>
      </c>
      <c r="N14" s="61">
        <f t="shared" si="10"/>
        <v>14932</v>
      </c>
      <c r="O14" s="61">
        <f t="shared" si="10"/>
        <v>0</v>
      </c>
      <c r="P14" s="61">
        <f t="shared" si="10"/>
        <v>14932</v>
      </c>
      <c r="Q14" s="61">
        <f t="shared" si="10"/>
        <v>20622</v>
      </c>
      <c r="R14" s="61">
        <f t="shared" si="10"/>
        <v>0</v>
      </c>
      <c r="S14" s="61">
        <f t="shared" si="10"/>
        <v>20622</v>
      </c>
      <c r="T14" s="61">
        <f t="shared" si="10"/>
        <v>2165</v>
      </c>
      <c r="U14" s="61">
        <f t="shared" si="10"/>
        <v>-598</v>
      </c>
      <c r="V14" s="61">
        <f t="shared" si="10"/>
        <v>1567</v>
      </c>
      <c r="W14" s="61">
        <f t="shared" si="10"/>
        <v>2833</v>
      </c>
      <c r="X14" s="61">
        <f t="shared" si="10"/>
        <v>0</v>
      </c>
      <c r="Y14" s="61">
        <f t="shared" si="10"/>
        <v>2833</v>
      </c>
      <c r="Z14" s="61">
        <f t="shared" si="10"/>
        <v>5340</v>
      </c>
      <c r="AA14" s="61">
        <f t="shared" si="10"/>
        <v>0</v>
      </c>
      <c r="AB14" s="61">
        <f t="shared" si="10"/>
        <v>5340</v>
      </c>
    </row>
    <row r="15" ht="21" customHeight="1" spans="1:28">
      <c r="A15" s="60" t="s">
        <v>181</v>
      </c>
      <c r="B15" s="61">
        <f t="shared" si="0"/>
        <v>44007</v>
      </c>
      <c r="C15" s="61">
        <f t="shared" ref="C15:C20" si="11">SUM(I15,L15,O15,R15,U15,X15,AA15)</f>
        <v>-73</v>
      </c>
      <c r="D15" s="61">
        <f t="shared" si="1"/>
        <v>43934</v>
      </c>
      <c r="E15" s="61"/>
      <c r="F15" s="61"/>
      <c r="G15" s="61"/>
      <c r="H15" s="62">
        <v>4855</v>
      </c>
      <c r="I15" s="62">
        <v>164</v>
      </c>
      <c r="J15" s="61">
        <f t="shared" ref="J15:J20" si="12">H15+I15</f>
        <v>5019</v>
      </c>
      <c r="K15" s="62">
        <v>12509</v>
      </c>
      <c r="L15" s="62">
        <v>216</v>
      </c>
      <c r="M15" s="61">
        <f t="shared" ref="M15:M20" si="13">K15+L15</f>
        <v>12725</v>
      </c>
      <c r="N15" s="62">
        <v>7421</v>
      </c>
      <c r="O15" s="62"/>
      <c r="P15" s="62">
        <v>7421</v>
      </c>
      <c r="Q15" s="62">
        <v>14600</v>
      </c>
      <c r="R15" s="62"/>
      <c r="S15" s="62">
        <v>14600</v>
      </c>
      <c r="T15" s="62">
        <v>1095</v>
      </c>
      <c r="U15" s="62">
        <v>-453</v>
      </c>
      <c r="V15" s="61">
        <v>642</v>
      </c>
      <c r="W15" s="62">
        <v>864</v>
      </c>
      <c r="X15" s="62"/>
      <c r="Y15" s="62">
        <v>864</v>
      </c>
      <c r="Z15" s="62">
        <v>2663</v>
      </c>
      <c r="AA15" s="62"/>
      <c r="AB15" s="62">
        <v>2663</v>
      </c>
    </row>
    <row r="16" ht="21" customHeight="1" spans="1:28">
      <c r="A16" s="60" t="s">
        <v>182</v>
      </c>
      <c r="B16" s="61">
        <f t="shared" si="0"/>
        <v>0</v>
      </c>
      <c r="C16" s="61">
        <f t="shared" si="11"/>
        <v>0</v>
      </c>
      <c r="D16" s="61">
        <f t="shared" si="1"/>
        <v>0</v>
      </c>
      <c r="E16" s="61"/>
      <c r="F16" s="61"/>
      <c r="G16" s="61"/>
      <c r="H16" s="62"/>
      <c r="I16" s="62"/>
      <c r="J16" s="61">
        <f t="shared" si="12"/>
        <v>0</v>
      </c>
      <c r="K16" s="62"/>
      <c r="L16" s="62"/>
      <c r="M16" s="61">
        <f t="shared" si="13"/>
        <v>0</v>
      </c>
      <c r="N16" s="62"/>
      <c r="O16" s="62"/>
      <c r="P16" s="62"/>
      <c r="Q16" s="62"/>
      <c r="R16" s="62"/>
      <c r="S16" s="62"/>
      <c r="T16" s="62"/>
      <c r="U16" s="62"/>
      <c r="V16" s="61">
        <f t="shared" ref="V16:V20" si="14">T16+U16</f>
        <v>0</v>
      </c>
      <c r="W16" s="62"/>
      <c r="X16" s="62"/>
      <c r="Y16" s="62"/>
      <c r="Z16" s="62"/>
      <c r="AA16" s="62"/>
      <c r="AB16" s="62"/>
    </row>
    <row r="17" ht="21" customHeight="1" spans="1:28">
      <c r="A17" s="63" t="s">
        <v>183</v>
      </c>
      <c r="B17" s="61">
        <f t="shared" si="0"/>
        <v>42351</v>
      </c>
      <c r="C17" s="61">
        <f t="shared" si="11"/>
        <v>-145</v>
      </c>
      <c r="D17" s="61">
        <f t="shared" si="1"/>
        <v>42206</v>
      </c>
      <c r="E17" s="61">
        <v>23104</v>
      </c>
      <c r="F17" s="61"/>
      <c r="G17" s="61">
        <v>23104</v>
      </c>
      <c r="H17" s="62"/>
      <c r="I17" s="62"/>
      <c r="J17" s="61">
        <f t="shared" si="12"/>
        <v>0</v>
      </c>
      <c r="K17" s="62"/>
      <c r="L17" s="62"/>
      <c r="M17" s="61">
        <f t="shared" si="13"/>
        <v>0</v>
      </c>
      <c r="N17" s="62">
        <v>7509</v>
      </c>
      <c r="O17" s="62"/>
      <c r="P17" s="62">
        <v>7509</v>
      </c>
      <c r="Q17" s="62">
        <v>6022</v>
      </c>
      <c r="R17" s="62"/>
      <c r="S17" s="62">
        <v>6022</v>
      </c>
      <c r="T17" s="62">
        <v>1070</v>
      </c>
      <c r="U17" s="62">
        <v>-145</v>
      </c>
      <c r="V17" s="61">
        <f t="shared" si="14"/>
        <v>925</v>
      </c>
      <c r="W17" s="62">
        <v>1969</v>
      </c>
      <c r="X17" s="62"/>
      <c r="Y17" s="62">
        <v>1969</v>
      </c>
      <c r="Z17" s="62">
        <v>2677</v>
      </c>
      <c r="AA17" s="62"/>
      <c r="AB17" s="62">
        <v>2677</v>
      </c>
    </row>
    <row r="18" ht="21" customHeight="1" spans="1:28">
      <c r="A18" s="60" t="s">
        <v>184</v>
      </c>
      <c r="B18" s="61">
        <f t="shared" si="0"/>
        <v>0</v>
      </c>
      <c r="C18" s="61">
        <f t="shared" si="11"/>
        <v>0</v>
      </c>
      <c r="D18" s="61">
        <f t="shared" si="1"/>
        <v>0</v>
      </c>
      <c r="E18" s="61"/>
      <c r="F18" s="61"/>
      <c r="G18" s="61"/>
      <c r="H18" s="62"/>
      <c r="I18" s="62"/>
      <c r="J18" s="61">
        <f t="shared" si="12"/>
        <v>0</v>
      </c>
      <c r="K18" s="62"/>
      <c r="L18" s="62"/>
      <c r="M18" s="61">
        <f t="shared" si="13"/>
        <v>0</v>
      </c>
      <c r="N18" s="62"/>
      <c r="O18" s="62"/>
      <c r="P18" s="62"/>
      <c r="Q18" s="62"/>
      <c r="R18" s="62"/>
      <c r="S18" s="62"/>
      <c r="T18" s="62"/>
      <c r="U18" s="62"/>
      <c r="V18" s="61">
        <f t="shared" si="14"/>
        <v>0</v>
      </c>
      <c r="W18" s="62"/>
      <c r="X18" s="62"/>
      <c r="Y18" s="62"/>
      <c r="Z18" s="62"/>
      <c r="AA18" s="62"/>
      <c r="AB18" s="62"/>
    </row>
    <row r="19" ht="21" customHeight="1" spans="1:28">
      <c r="A19" s="60" t="s">
        <v>185</v>
      </c>
      <c r="B19" s="61">
        <f t="shared" si="0"/>
        <v>0</v>
      </c>
      <c r="C19" s="61">
        <f t="shared" si="11"/>
        <v>0</v>
      </c>
      <c r="D19" s="61">
        <f t="shared" si="1"/>
        <v>0</v>
      </c>
      <c r="E19" s="61"/>
      <c r="F19" s="61"/>
      <c r="G19" s="61"/>
      <c r="H19" s="62"/>
      <c r="I19" s="62"/>
      <c r="J19" s="61">
        <f t="shared" si="12"/>
        <v>0</v>
      </c>
      <c r="K19" s="62"/>
      <c r="L19" s="62"/>
      <c r="M19" s="61">
        <f t="shared" si="13"/>
        <v>0</v>
      </c>
      <c r="N19" s="62"/>
      <c r="O19" s="62"/>
      <c r="P19" s="62"/>
      <c r="Q19" s="62"/>
      <c r="R19" s="62"/>
      <c r="S19" s="62"/>
      <c r="T19" s="62"/>
      <c r="U19" s="62"/>
      <c r="V19" s="61">
        <f t="shared" si="14"/>
        <v>0</v>
      </c>
      <c r="W19" s="62"/>
      <c r="X19" s="62"/>
      <c r="Y19" s="62"/>
      <c r="Z19" s="62"/>
      <c r="AA19" s="62"/>
      <c r="AB19" s="62"/>
    </row>
    <row r="20" ht="21" customHeight="1" spans="1:28">
      <c r="A20" s="60" t="s">
        <v>186</v>
      </c>
      <c r="B20" s="61">
        <f t="shared" si="0"/>
        <v>852</v>
      </c>
      <c r="C20" s="61">
        <f t="shared" si="11"/>
        <v>0</v>
      </c>
      <c r="D20" s="61">
        <f t="shared" si="1"/>
        <v>852</v>
      </c>
      <c r="E20" s="61">
        <v>844</v>
      </c>
      <c r="F20" s="61"/>
      <c r="G20" s="61">
        <v>844</v>
      </c>
      <c r="H20" s="62">
        <v>6</v>
      </c>
      <c r="I20" s="62"/>
      <c r="J20" s="61">
        <f t="shared" si="12"/>
        <v>6</v>
      </c>
      <c r="K20" s="62"/>
      <c r="L20" s="62"/>
      <c r="M20" s="61">
        <f t="shared" si="13"/>
        <v>0</v>
      </c>
      <c r="N20" s="62">
        <v>2</v>
      </c>
      <c r="O20" s="62"/>
      <c r="P20" s="62">
        <v>2</v>
      </c>
      <c r="Q20" s="62"/>
      <c r="R20" s="62"/>
      <c r="S20" s="62"/>
      <c r="T20" s="62"/>
      <c r="U20" s="62"/>
      <c r="V20" s="61">
        <f t="shared" si="14"/>
        <v>0</v>
      </c>
      <c r="W20" s="62"/>
      <c r="X20" s="62"/>
      <c r="Y20" s="62"/>
      <c r="Z20" s="62"/>
      <c r="AA20" s="62"/>
      <c r="AB20" s="62"/>
    </row>
    <row r="21" ht="21" customHeight="1" spans="1:28">
      <c r="A21" s="60" t="s">
        <v>187</v>
      </c>
      <c r="B21" s="61">
        <f t="shared" si="0"/>
        <v>10509</v>
      </c>
      <c r="C21" s="61">
        <f>SUM(F21,I21,L21,O21,R21,U21,X21,AA21)</f>
        <v>-803</v>
      </c>
      <c r="D21" s="61">
        <f t="shared" si="1"/>
        <v>9706</v>
      </c>
      <c r="E21" s="62">
        <f t="shared" ref="E21:H21" si="15">E5-E14</f>
        <v>4468</v>
      </c>
      <c r="F21" s="62"/>
      <c r="G21" s="62">
        <f t="shared" si="15"/>
        <v>4468</v>
      </c>
      <c r="H21" s="62">
        <f t="shared" si="15"/>
        <v>2551</v>
      </c>
      <c r="I21" s="62">
        <v>0</v>
      </c>
      <c r="J21" s="62">
        <f>I21+H21</f>
        <v>2551</v>
      </c>
      <c r="K21" s="62">
        <f t="shared" ref="K21:Q21" si="16">K5-K14</f>
        <v>2436</v>
      </c>
      <c r="L21" s="62">
        <v>-803</v>
      </c>
      <c r="M21" s="62">
        <f>L21+K21</f>
        <v>1633</v>
      </c>
      <c r="N21" s="62">
        <f t="shared" si="16"/>
        <v>651</v>
      </c>
      <c r="O21" s="62">
        <v>0</v>
      </c>
      <c r="P21" s="62">
        <f t="shared" si="16"/>
        <v>651</v>
      </c>
      <c r="Q21" s="62">
        <f t="shared" si="16"/>
        <v>400</v>
      </c>
      <c r="R21" s="62">
        <v>0</v>
      </c>
      <c r="S21" s="62">
        <f t="shared" ref="S21:W21" si="17">S5-S14</f>
        <v>400</v>
      </c>
      <c r="T21" s="62">
        <f t="shared" si="17"/>
        <v>2</v>
      </c>
      <c r="U21" s="62">
        <v>0</v>
      </c>
      <c r="V21" s="62">
        <f>U21+T21</f>
        <v>2</v>
      </c>
      <c r="W21" s="62">
        <f t="shared" si="17"/>
        <v>0</v>
      </c>
      <c r="X21" s="62">
        <v>0</v>
      </c>
      <c r="Y21" s="62">
        <f t="shared" ref="Y21:AB21" si="18">Y5-Y14</f>
        <v>0</v>
      </c>
      <c r="Z21" s="62">
        <f t="shared" si="18"/>
        <v>1</v>
      </c>
      <c r="AA21" s="62">
        <v>0</v>
      </c>
      <c r="AB21" s="62">
        <f t="shared" si="18"/>
        <v>1</v>
      </c>
    </row>
    <row r="22" ht="21" customHeight="1" spans="1:28">
      <c r="A22" s="60" t="s">
        <v>188</v>
      </c>
      <c r="B22" s="61">
        <f t="shared" si="0"/>
        <v>39842</v>
      </c>
      <c r="C22" s="61">
        <v>0</v>
      </c>
      <c r="D22" s="61">
        <f t="shared" si="1"/>
        <v>39842</v>
      </c>
      <c r="E22" s="62">
        <v>11416</v>
      </c>
      <c r="F22" s="62"/>
      <c r="G22" s="62">
        <v>11416</v>
      </c>
      <c r="H22" s="62">
        <v>15167</v>
      </c>
      <c r="I22" s="62">
        <v>0</v>
      </c>
      <c r="J22" s="62">
        <f>J23-J21</f>
        <v>15167</v>
      </c>
      <c r="K22" s="62">
        <v>5788</v>
      </c>
      <c r="L22" s="62"/>
      <c r="M22" s="62">
        <v>5788</v>
      </c>
      <c r="N22" s="62">
        <v>5930</v>
      </c>
      <c r="O22" s="62">
        <v>0</v>
      </c>
      <c r="P22" s="62">
        <v>5930</v>
      </c>
      <c r="Q22" s="62">
        <v>1271</v>
      </c>
      <c r="R22" s="62">
        <v>0</v>
      </c>
      <c r="S22" s="62">
        <v>1271</v>
      </c>
      <c r="T22" s="62">
        <v>94</v>
      </c>
      <c r="U22" s="62">
        <v>0</v>
      </c>
      <c r="V22" s="62">
        <v>94</v>
      </c>
      <c r="W22" s="62">
        <v>29</v>
      </c>
      <c r="X22" s="62">
        <v>0</v>
      </c>
      <c r="Y22" s="62">
        <v>29</v>
      </c>
      <c r="Z22" s="62">
        <v>147</v>
      </c>
      <c r="AA22" s="62">
        <v>0</v>
      </c>
      <c r="AB22" s="62">
        <v>147</v>
      </c>
    </row>
    <row r="23" spans="1:28">
      <c r="A23" s="60" t="s">
        <v>189</v>
      </c>
      <c r="B23" s="61">
        <f t="shared" si="0"/>
        <v>50351</v>
      </c>
      <c r="C23" s="61">
        <v>0</v>
      </c>
      <c r="D23" s="61">
        <f t="shared" si="1"/>
        <v>49548</v>
      </c>
      <c r="E23" s="61">
        <f t="shared" ref="E23:H23" si="19">E21+E22</f>
        <v>15884</v>
      </c>
      <c r="F23" s="61"/>
      <c r="G23" s="61">
        <f t="shared" si="19"/>
        <v>15884</v>
      </c>
      <c r="H23" s="62">
        <f t="shared" si="19"/>
        <v>17718</v>
      </c>
      <c r="I23" s="62"/>
      <c r="J23" s="62">
        <f>I23+H23</f>
        <v>17718</v>
      </c>
      <c r="K23" s="62">
        <f t="shared" ref="K23:N23" si="20">K21+K22</f>
        <v>8224</v>
      </c>
      <c r="L23" s="62">
        <v>-803</v>
      </c>
      <c r="M23" s="62">
        <f t="shared" si="20"/>
        <v>7421</v>
      </c>
      <c r="N23" s="62">
        <f t="shared" si="20"/>
        <v>6581</v>
      </c>
      <c r="O23" s="62"/>
      <c r="P23" s="62">
        <f t="shared" ref="P23:T23" si="21">P21+P22</f>
        <v>6581</v>
      </c>
      <c r="Q23" s="62">
        <f t="shared" si="21"/>
        <v>1671</v>
      </c>
      <c r="R23" s="62"/>
      <c r="S23" s="62">
        <f t="shared" si="21"/>
        <v>1671</v>
      </c>
      <c r="T23" s="62">
        <f t="shared" si="21"/>
        <v>96</v>
      </c>
      <c r="U23" s="62"/>
      <c r="V23" s="62">
        <v>96</v>
      </c>
      <c r="W23" s="62">
        <f t="shared" ref="W23:Z23" si="22">W21+W22</f>
        <v>29</v>
      </c>
      <c r="X23" s="62"/>
      <c r="Y23" s="62">
        <f t="shared" si="22"/>
        <v>29</v>
      </c>
      <c r="Z23" s="62">
        <f t="shared" si="22"/>
        <v>148</v>
      </c>
      <c r="AA23" s="62"/>
      <c r="AB23" s="62">
        <f>AB21+AB22</f>
        <v>148</v>
      </c>
    </row>
  </sheetData>
  <mergeCells count="11">
    <mergeCell ref="B2:M2"/>
    <mergeCell ref="P2:AA2"/>
    <mergeCell ref="B3:D3"/>
    <mergeCell ref="E3:G3"/>
    <mergeCell ref="H3:J3"/>
    <mergeCell ref="K3:M3"/>
    <mergeCell ref="N3:P3"/>
    <mergeCell ref="Q3:S3"/>
    <mergeCell ref="T3:V3"/>
    <mergeCell ref="W3:Y3"/>
    <mergeCell ref="Z3:AB3"/>
  </mergeCells>
  <pageMargins left="0.590277777777778" right="0.388888888888889" top="0.471527777777778" bottom="0.432638888888889" header="0.471527777777778" footer="0.39305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S7"/>
  <sheetViews>
    <sheetView workbookViewId="0">
      <selection activeCell="A1" sqref="A1"/>
    </sheetView>
  </sheetViews>
  <sheetFormatPr defaultColWidth="8" defaultRowHeight="14.25" outlineLevelRow="6"/>
  <cols>
    <col min="1" max="1" width="8" style="1"/>
    <col min="2" max="2" width="6.96666666666667" style="1" customWidth="1"/>
    <col min="3" max="3" width="7.76666666666667" style="1" customWidth="1"/>
    <col min="4" max="16" width="6.5" style="1" customWidth="1"/>
    <col min="17" max="17" width="7.425" style="1" customWidth="1"/>
    <col min="18" max="18" width="7.54166666666667" style="1" customWidth="1"/>
    <col min="19" max="19" width="7.65833333333333" style="1" customWidth="1"/>
    <col min="20" max="16384" width="8" style="1"/>
  </cols>
  <sheetData>
    <row r="1" ht="18.75" spans="1:1">
      <c r="A1" s="2" t="s">
        <v>190</v>
      </c>
    </row>
    <row r="2" ht="25.5" spans="1:19">
      <c r="A2" s="25" t="s">
        <v>191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>
      <c r="A3" s="26" t="s">
        <v>192</v>
      </c>
      <c r="B3" s="27" t="s">
        <v>193</v>
      </c>
      <c r="C3" s="27"/>
      <c r="D3" s="27"/>
      <c r="E3" s="28" t="s">
        <v>194</v>
      </c>
      <c r="F3" s="29"/>
      <c r="G3" s="30"/>
      <c r="H3" s="31" t="s">
        <v>195</v>
      </c>
      <c r="I3" s="45"/>
      <c r="J3" s="45"/>
      <c r="K3" s="45"/>
      <c r="L3" s="45"/>
      <c r="M3" s="45"/>
      <c r="N3" s="29"/>
      <c r="O3" s="29"/>
      <c r="P3" s="30"/>
      <c r="Q3" s="48" t="s">
        <v>196</v>
      </c>
      <c r="R3" s="50"/>
      <c r="S3" s="50"/>
    </row>
    <row r="4" spans="1:19">
      <c r="A4" s="32"/>
      <c r="B4" s="33" t="s">
        <v>90</v>
      </c>
      <c r="C4" s="34" t="s">
        <v>197</v>
      </c>
      <c r="D4" s="34" t="s">
        <v>198</v>
      </c>
      <c r="E4" s="34" t="s">
        <v>90</v>
      </c>
      <c r="F4" s="34" t="s">
        <v>197</v>
      </c>
      <c r="G4" s="34" t="s">
        <v>198</v>
      </c>
      <c r="H4" s="34" t="s">
        <v>90</v>
      </c>
      <c r="I4" s="28" t="s">
        <v>199</v>
      </c>
      <c r="J4" s="46"/>
      <c r="K4" s="46"/>
      <c r="L4" s="47"/>
      <c r="M4" s="28" t="s">
        <v>200</v>
      </c>
      <c r="N4" s="46"/>
      <c r="O4" s="46"/>
      <c r="P4" s="47"/>
      <c r="Q4" s="33" t="s">
        <v>90</v>
      </c>
      <c r="R4" s="34" t="s">
        <v>197</v>
      </c>
      <c r="S4" s="34" t="s">
        <v>198</v>
      </c>
    </row>
    <row r="5" spans="1:19">
      <c r="A5" s="32"/>
      <c r="B5" s="35"/>
      <c r="C5" s="36"/>
      <c r="D5" s="36"/>
      <c r="E5" s="36"/>
      <c r="F5" s="36"/>
      <c r="G5" s="36"/>
      <c r="H5" s="36"/>
      <c r="I5" s="34" t="s">
        <v>201</v>
      </c>
      <c r="J5" s="28" t="s">
        <v>197</v>
      </c>
      <c r="K5" s="47"/>
      <c r="L5" s="48" t="s">
        <v>198</v>
      </c>
      <c r="M5" s="34" t="s">
        <v>201</v>
      </c>
      <c r="N5" s="28" t="s">
        <v>197</v>
      </c>
      <c r="O5" s="47"/>
      <c r="P5" s="26" t="s">
        <v>198</v>
      </c>
      <c r="Q5" s="35"/>
      <c r="R5" s="36"/>
      <c r="S5" s="36"/>
    </row>
    <row r="6" spans="1:19">
      <c r="A6" s="37"/>
      <c r="B6" s="38"/>
      <c r="C6" s="39"/>
      <c r="D6" s="39"/>
      <c r="E6" s="39"/>
      <c r="F6" s="39"/>
      <c r="G6" s="39"/>
      <c r="H6" s="39"/>
      <c r="I6" s="39"/>
      <c r="J6" s="39" t="s">
        <v>202</v>
      </c>
      <c r="K6" s="39" t="s">
        <v>203</v>
      </c>
      <c r="L6" s="48"/>
      <c r="M6" s="39"/>
      <c r="N6" s="48" t="s">
        <v>202</v>
      </c>
      <c r="O6" s="48" t="s">
        <v>203</v>
      </c>
      <c r="P6" s="37"/>
      <c r="Q6" s="38"/>
      <c r="R6" s="39"/>
      <c r="S6" s="39"/>
    </row>
    <row r="7" spans="1:19">
      <c r="A7" s="40" t="s">
        <v>204</v>
      </c>
      <c r="B7" s="41">
        <f>C7+D7</f>
        <v>192483</v>
      </c>
      <c r="C7" s="42">
        <v>192483</v>
      </c>
      <c r="D7" s="42"/>
      <c r="E7" s="43"/>
      <c r="F7" s="43"/>
      <c r="G7" s="43"/>
      <c r="H7" s="44">
        <f>I7+M7</f>
        <v>15000</v>
      </c>
      <c r="I7" s="44">
        <f>J7+K7+L7</f>
        <v>0</v>
      </c>
      <c r="J7" s="49"/>
      <c r="K7" s="49"/>
      <c r="L7" s="49"/>
      <c r="M7" s="44">
        <f>N7+O7+P7</f>
        <v>15000</v>
      </c>
      <c r="N7" s="44"/>
      <c r="O7" s="44">
        <v>0</v>
      </c>
      <c r="P7" s="43">
        <v>15000</v>
      </c>
      <c r="Q7" s="43">
        <v>207483</v>
      </c>
      <c r="R7" s="44">
        <v>192483</v>
      </c>
      <c r="S7" s="44">
        <v>15000</v>
      </c>
    </row>
  </sheetData>
  <mergeCells count="24">
    <mergeCell ref="A2:S2"/>
    <mergeCell ref="B3:D3"/>
    <mergeCell ref="E3:G3"/>
    <mergeCell ref="H3:P3"/>
    <mergeCell ref="Q3:S3"/>
    <mergeCell ref="I4:L4"/>
    <mergeCell ref="M4:P4"/>
    <mergeCell ref="J5:K5"/>
    <mergeCell ref="N5:O5"/>
    <mergeCell ref="A3:A6"/>
    <mergeCell ref="B4:B6"/>
    <mergeCell ref="C4:C6"/>
    <mergeCell ref="D4:D6"/>
    <mergeCell ref="E4:E6"/>
    <mergeCell ref="F4:F6"/>
    <mergeCell ref="G4:G6"/>
    <mergeCell ref="H4:H6"/>
    <mergeCell ref="I5:I6"/>
    <mergeCell ref="L5:L6"/>
    <mergeCell ref="M5:M6"/>
    <mergeCell ref="P5:P6"/>
    <mergeCell ref="Q4:Q6"/>
    <mergeCell ref="R4:R6"/>
    <mergeCell ref="S4:S6"/>
  </mergeCells>
  <pageMargins left="0.349305555555556" right="0.309027777777778" top="1" bottom="1" header="0.509027777777778" footer="0.509027777777778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D19"/>
  <sheetViews>
    <sheetView workbookViewId="0">
      <selection activeCell="A1" sqref="A1"/>
    </sheetView>
  </sheetViews>
  <sheetFormatPr defaultColWidth="8" defaultRowHeight="14.25" outlineLevelCol="3"/>
  <cols>
    <col min="1" max="1" width="30.75" style="1" customWidth="1"/>
    <col min="2" max="2" width="17.375" style="1" customWidth="1"/>
    <col min="3" max="3" width="16.875" style="1" customWidth="1"/>
    <col min="4" max="4" width="18.375" style="1" customWidth="1"/>
    <col min="5" max="5" width="8" style="1"/>
    <col min="6" max="6" width="11.25" style="1"/>
    <col min="7" max="16384" width="8" style="1"/>
  </cols>
  <sheetData>
    <row r="1" ht="18.75" spans="1:1">
      <c r="A1" s="2" t="s">
        <v>205</v>
      </c>
    </row>
    <row r="2" ht="25.5" spans="1:4">
      <c r="A2" s="3" t="s">
        <v>206</v>
      </c>
      <c r="B2" s="3"/>
      <c r="C2" s="3"/>
      <c r="D2" s="3"/>
    </row>
    <row r="3" ht="29" customHeight="1" spans="1:4">
      <c r="A3" s="4" t="s">
        <v>207</v>
      </c>
      <c r="B3" s="5" t="s">
        <v>208</v>
      </c>
      <c r="C3" s="5" t="s">
        <v>209</v>
      </c>
      <c r="D3" s="18" t="s">
        <v>210</v>
      </c>
    </row>
    <row r="4" ht="29" customHeight="1" spans="1:4">
      <c r="A4" s="10" t="s">
        <v>211</v>
      </c>
      <c r="B4" s="19">
        <v>150</v>
      </c>
      <c r="C4" s="20">
        <v>160</v>
      </c>
      <c r="D4" s="21">
        <f t="shared" ref="D4:D10" si="0">B4+C4</f>
        <v>310</v>
      </c>
    </row>
    <row r="5" ht="29" customHeight="1" spans="1:4">
      <c r="A5" s="10" t="s">
        <v>212</v>
      </c>
      <c r="B5" s="19">
        <v>10</v>
      </c>
      <c r="C5" s="19">
        <v>-10</v>
      </c>
      <c r="D5" s="21">
        <f t="shared" si="0"/>
        <v>0</v>
      </c>
    </row>
    <row r="6" ht="29" customHeight="1" spans="1:4">
      <c r="A6" s="10" t="s">
        <v>213</v>
      </c>
      <c r="B6" s="19">
        <f>B7</f>
        <v>15000</v>
      </c>
      <c r="C6" s="19">
        <f>C7</f>
        <v>34137</v>
      </c>
      <c r="D6" s="19">
        <f>D7</f>
        <v>49137</v>
      </c>
    </row>
    <row r="7" ht="29" customHeight="1" spans="1:4">
      <c r="A7" s="22" t="s">
        <v>214</v>
      </c>
      <c r="B7" s="19">
        <v>15000</v>
      </c>
      <c r="C7" s="19">
        <f>49137-15000</f>
        <v>34137</v>
      </c>
      <c r="D7" s="21">
        <f t="shared" si="0"/>
        <v>49137</v>
      </c>
    </row>
    <row r="8" ht="29" customHeight="1" spans="1:4">
      <c r="A8" s="10" t="s">
        <v>215</v>
      </c>
      <c r="B8" s="19">
        <f>B9+B10</f>
        <v>0</v>
      </c>
      <c r="C8" s="19"/>
      <c r="D8" s="21">
        <f t="shared" si="0"/>
        <v>0</v>
      </c>
    </row>
    <row r="9" ht="29" customHeight="1" spans="1:4">
      <c r="A9" s="10" t="s">
        <v>216</v>
      </c>
      <c r="B9" s="19"/>
      <c r="C9" s="19"/>
      <c r="D9" s="21">
        <f t="shared" si="0"/>
        <v>0</v>
      </c>
    </row>
    <row r="10" ht="29" customHeight="1" spans="1:4">
      <c r="A10" s="10" t="s">
        <v>217</v>
      </c>
      <c r="B10" s="19"/>
      <c r="C10" s="19"/>
      <c r="D10" s="21">
        <f t="shared" si="0"/>
        <v>0</v>
      </c>
    </row>
    <row r="11" ht="29" customHeight="1" spans="1:4">
      <c r="A11" s="14" t="s">
        <v>218</v>
      </c>
      <c r="B11" s="19">
        <f>B4+B5+B6+B8</f>
        <v>15160</v>
      </c>
      <c r="C11" s="19">
        <f>C4+C5+C6+C8</f>
        <v>34287</v>
      </c>
      <c r="D11" s="19">
        <f>D4+D5+D6+D8</f>
        <v>49447</v>
      </c>
    </row>
    <row r="12" ht="29" customHeight="1" spans="1:4">
      <c r="A12" s="14" t="s">
        <v>219</v>
      </c>
      <c r="B12" s="19">
        <f>B13+B14</f>
        <v>0</v>
      </c>
      <c r="C12" s="19">
        <f>C13+C14</f>
        <v>15000</v>
      </c>
      <c r="D12" s="19">
        <f>D13+D14</f>
        <v>15000</v>
      </c>
    </row>
    <row r="13" ht="29" customHeight="1" spans="1:4">
      <c r="A13" s="14" t="s">
        <v>220</v>
      </c>
      <c r="B13" s="19"/>
      <c r="C13" s="19">
        <v>15000</v>
      </c>
      <c r="D13" s="21">
        <f t="shared" ref="D13:D18" si="1">B13+C13</f>
        <v>15000</v>
      </c>
    </row>
    <row r="14" ht="29" customHeight="1" spans="1:4">
      <c r="A14" s="14" t="s">
        <v>221</v>
      </c>
      <c r="B14" s="19"/>
      <c r="C14" s="19"/>
      <c r="D14" s="21">
        <f t="shared" si="1"/>
        <v>0</v>
      </c>
    </row>
    <row r="15" ht="29" customHeight="1" spans="1:4">
      <c r="A15" s="23" t="s">
        <v>222</v>
      </c>
      <c r="B15" s="19">
        <v>1000</v>
      </c>
      <c r="C15" s="19">
        <v>333</v>
      </c>
      <c r="D15" s="19">
        <f t="shared" si="1"/>
        <v>1333</v>
      </c>
    </row>
    <row r="16" ht="29" customHeight="1" spans="1:4">
      <c r="A16" s="23" t="s">
        <v>223</v>
      </c>
      <c r="B16" s="19"/>
      <c r="C16" s="19"/>
      <c r="D16" s="21">
        <f t="shared" si="1"/>
        <v>0</v>
      </c>
    </row>
    <row r="17" ht="29" customHeight="1" spans="1:4">
      <c r="A17" s="23" t="s">
        <v>224</v>
      </c>
      <c r="B17" s="19">
        <v>1104</v>
      </c>
      <c r="C17" s="19">
        <v>-120</v>
      </c>
      <c r="D17" s="19">
        <f t="shared" si="1"/>
        <v>984</v>
      </c>
    </row>
    <row r="18" ht="29" customHeight="1" spans="1:4">
      <c r="A18" s="23" t="s">
        <v>225</v>
      </c>
      <c r="B18" s="19"/>
      <c r="C18" s="19"/>
      <c r="D18" s="21">
        <f t="shared" si="1"/>
        <v>0</v>
      </c>
    </row>
    <row r="19" ht="29" customHeight="1" spans="1:4">
      <c r="A19" s="24" t="s">
        <v>226</v>
      </c>
      <c r="B19" s="19">
        <f>B11+B12+B15+B16+B17</f>
        <v>17264</v>
      </c>
      <c r="C19" s="19">
        <f>C11+C12+C15+C16+C17</f>
        <v>49500</v>
      </c>
      <c r="D19" s="19">
        <f>D11+D12+D15+D16+D17</f>
        <v>66764</v>
      </c>
    </row>
  </sheetData>
  <mergeCells count="1">
    <mergeCell ref="A2:D2"/>
  </mergeCells>
  <conditionalFormatting sqref="A4">
    <cfRule type="expression" dxfId="0" priority="1" stopIfTrue="1">
      <formula>"len($A:$A)=3"</formula>
    </cfRule>
  </conditionalFormatting>
  <conditionalFormatting sqref="A11">
    <cfRule type="expression" dxfId="0" priority="2" stopIfTrue="1">
      <formula>"len($A:$A)=3"</formula>
    </cfRule>
    <cfRule type="expression" dxfId="0" priority="3" stopIfTrue="1">
      <formula>"len($A:$A)=3"</formula>
    </cfRule>
  </conditionalFormatting>
  <conditionalFormatting sqref="A5:A10">
    <cfRule type="expression" dxfId="0" priority="5" stopIfTrue="1">
      <formula>"len($A:$A)=3"</formula>
    </cfRule>
  </conditionalFormatting>
  <conditionalFormatting sqref="A12:A14">
    <cfRule type="expression" dxfId="0" priority="4" stopIfTrue="1">
      <formula>"len($A:$A)=3"</formula>
    </cfRule>
  </conditionalFormatting>
  <pageMargins left="0.629166666666667" right="0.46875" top="1" bottom="1" header="0.509027777777778" footer="0.509027777777778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目录</vt:lpstr>
      <vt:lpstr>公共预算平衡表</vt:lpstr>
      <vt:lpstr>汇总变动表</vt:lpstr>
      <vt:lpstr>基本支出变动</vt:lpstr>
      <vt:lpstr>项目支出变动表</vt:lpstr>
      <vt:lpstr>社会保险基金预算调整表</vt:lpstr>
      <vt:lpstr>政府债务限额</vt:lpstr>
      <vt:lpstr>政府性基金收入</vt:lpstr>
      <vt:lpstr>政府性基金支出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Lewn</dc:creator>
  <cp:lastModifiedBy>王昱延</cp:lastModifiedBy>
  <dcterms:created xsi:type="dcterms:W3CDTF">2018-11-19T02:52:00Z</dcterms:created>
  <cp:lastPrinted>2019-09-25T09:35:00Z</cp:lastPrinted>
  <dcterms:modified xsi:type="dcterms:W3CDTF">2019-11-28T14:49:14Z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