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90" windowHeight="7695"/>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县对下转移支付预算表09-1" sheetId="13" r:id="rId13"/>
    <sheet name="县对下转移支付绩效目标表09-2" sheetId="14" r:id="rId14"/>
    <sheet name="新增资产配置表10" sheetId="15" r:id="rId15"/>
    <sheet name="转移支付补助项目支出预算表11" sheetId="16" r:id="rId16"/>
    <sheet name="部门项目中期规划预算表12" sheetId="17" r:id="rId17"/>
  </sheets>
  <definedNames>
    <definedName name="_xlnm.Print_Titles" localSheetId="3">'部门财政拨款收支预算总表02-1'!$1:$6</definedName>
    <definedName name="_xlnm.Print_Titles" localSheetId="4">'一般公共预算支出预算表02-2'!$1:$5</definedName>
    <definedName name="_xlnm.Print_Titles" localSheetId="5">“三公”经费支出预算表03!$1:$6</definedName>
    <definedName name="_xlnm.Print_Titles" localSheetId="9">部门政府性基金预算支出预算表06!$1:$6</definedName>
    <definedName name="_xlnm.Print_Titles" localSheetId="14">新增资产配置表10!$1:$6</definedName>
    <definedName name="_xlnm._FilterDatabase" localSheetId="7" hidden="1">'部门项目支出预算表05-1'!$A$8:$W$79</definedName>
    <definedName name="_xlnm._FilterDatabase" localSheetId="8" hidden="1">'部门项目支出绩效目标表05-2'!$A$4:$J$161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<sst xmlns="http://schemas.openxmlformats.org/spreadsheetml/2006/main" count="2670" uniqueCount="654">
  <si>
    <t>预算01-1表</t>
  </si>
  <si>
    <t>单位:元</t>
  </si>
  <si>
    <t>收        入</t>
  </si>
  <si>
    <t>支        出</t>
  </si>
  <si>
    <t>项      目</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</si>
  <si>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</si>
  <si>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</si>
  <si>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</si>
  <si>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</si>
  <si>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</si>
  <si>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</si>
  <si>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</si>
  <si>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</si>
  <si>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</si>
  <si>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五、单位资金收入</t>
  </si>
  <si>
    <t>五、教育支出</t>
  </si>
  <si>
    <t xml:space="preserve"> 1、事业收入</t>
  </si>
  <si>
    <t>六、科学技术支出</t>
  </si>
  <si>
    <t xml:space="preserve"> 2、事业单位经营收入</t>
  </si>
  <si>
    <t>七、文化旅游体育与传媒支出</t>
  </si>
  <si>
    <t xml:space="preserve"> 3、上级补助收入</t>
  </si>
  <si>
    <t>八、社会保障和就业支出</t>
  </si>
  <si>
    <t xml:space="preserve"> 4、附属单位上缴收入</t>
  </si>
  <si>
    <t>九、卫生健康支出</t>
  </si>
  <si>
    <t xml:space="preserve"> 5、其他收入</t>
  </si>
  <si>
    <t>十、节能环保支出</t>
  </si>
  <si>
    <t>　</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</si>
  <si>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</si>
  <si>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</si>
  <si>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</si>
  <si>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</si>
  <si>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</si>
  <si>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</si>
  <si>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</si>
  <si>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</si>
  <si>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</si>
  <si>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</si>
  <si>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</si>
  <si>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</si>
  <si>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</si>
  <si>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</si>
  <si>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</si>
  <si>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</si>
  <si>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二十七、债务发行费用支出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</si>
  <si>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</si>
  <si>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</si>
  <si>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</si>
  <si>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</si>
  <si>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</si>
  <si>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</si>
  <si>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</si>
  <si>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</si>
  <si>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</si>
  <si>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</si>
  <si>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</si>
  <si>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</si>
  <si>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</si>
  <si>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</si>
  <si>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</si>
  <si>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</si>
  <si>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</si>
  <si>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</si>
  <si>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</si>
  <si>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</si>
  <si>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</si>
  <si>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</si>
  <si>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</si>
  <si>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</si>
  <si>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</si>
  <si>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</si>
  <si>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123001</t>
  </si>
  <si>
    <t>临沧市临翔区交通运输局</t>
  </si>
  <si>
    <t>预算01-3表</t>
  </si>
  <si>
    <t>科目编码</t>
  </si>
  <si>
    <t>科目名称</t>
  </si>
  <si>
    <t>基本支出</t>
  </si>
  <si>
    <t>项目支出</t>
  </si>
  <si>
    <t>财政专户管理的支出</t>
  </si>
  <si>
    <t>单位资金</t>
  </si>
  <si>
    <t>事业支出</t>
  </si>
  <si>
    <t>事业单位
经营支出</t>
  </si>
  <si>
    <t>上级补助支出</t>
  </si>
  <si>
    <t>附属单位补助支出</t>
  </si>
  <si>
    <t>其他支出</t>
  </si>
  <si>
    <t>208</t>
  </si>
  <si>
    <t>社会保障和就业支出</t>
  </si>
  <si>
    <t>20805</t>
  </si>
  <si>
    <t>行政事业单位养老支出</t>
  </si>
  <si>
    <t>2080501</t>
  </si>
  <si>
    <t>行政单位离退休</t>
  </si>
  <si>
    <t>2080502</t>
  </si>
  <si>
    <t>事业单位离退休</t>
  </si>
  <si>
    <t>2080505</t>
  </si>
  <si>
    <t>机关事业单位基本养老保险缴费支出</t>
  </si>
  <si>
    <t>20808</t>
  </si>
  <si>
    <t>抚恤</t>
  </si>
  <si>
    <t>2080801</t>
  </si>
  <si>
    <t>死亡抚恤</t>
  </si>
  <si>
    <t>20899</t>
  </si>
  <si>
    <t>其他社会保障和就业支出</t>
  </si>
  <si>
    <t>2089999</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</si>
  <si>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</si>
  <si>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</si>
  <si>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</si>
  <si>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</si>
  <si>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</si>
  <si>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</si>
  <si>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</si>
  <si>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</si>
  <si>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</si>
  <si>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</si>
  <si>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</si>
  <si>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</si>
  <si>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214</t>
  </si>
  <si>
    <t>交通运输支出</t>
  </si>
  <si>
    <t>21401</t>
  </si>
  <si>
    <t>公路水路运输</t>
  </si>
  <si>
    <t>2140101</t>
  </si>
  <si>
    <t>行政运行</t>
  </si>
  <si>
    <t>2140104</t>
  </si>
  <si>
    <t>公路建设</t>
  </si>
  <si>
    <t>2140106</t>
  </si>
  <si>
    <t>公路养护</t>
  </si>
  <si>
    <t>2140123</t>
  </si>
  <si>
    <t>航道维护</t>
  </si>
  <si>
    <t>2140136</t>
  </si>
  <si>
    <t>水路运输管理支出</t>
  </si>
  <si>
    <t>2140199</t>
  </si>
  <si>
    <t>其他公路水路运输支出</t>
  </si>
  <si>
    <t>21499</t>
  </si>
  <si>
    <t>其他交通运输支出</t>
  </si>
  <si>
    <t>2149901</t>
  </si>
  <si>
    <t>公共交通运营补助</t>
  </si>
  <si>
    <t>2149999</t>
  </si>
  <si>
    <t>221</t>
  </si>
  <si>
    <t>住房保障支出</t>
  </si>
  <si>
    <t>22102</t>
  </si>
  <si>
    <t>住房改革支出</t>
  </si>
  <si>
    <t>2210201</t>
  </si>
  <si>
    <t>住房公积金</t>
  </si>
  <si>
    <t>合  计</t>
  </si>
  <si>
    <t>预算02-1表</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</si>
  <si>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</si>
  <si>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</si>
  <si>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</si>
  <si>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</si>
  <si>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</si>
  <si>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</si>
  <si>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</si>
  <si>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</si>
  <si>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</si>
  <si>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</si>
  <si>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</si>
  <si>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</si>
  <si>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</si>
  <si>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</si>
  <si>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</si>
  <si>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</si>
  <si>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</si>
  <si>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</si>
  <si>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</si>
  <si>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</si>
  <si>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</si>
  <si>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</si>
  <si>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</si>
  <si>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</si>
  <si>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</si>
  <si>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</si>
  <si>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</si>
  <si>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</si>
  <si>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</si>
  <si>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</si>
  <si>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</si>
  <si>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</si>
  <si>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</si>
  <si>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（二十七）债务发行费用支出</t>
  </si>
  <si>
    <t>二、年终结转结余</t>
  </si>
  <si>
    <t>收 入 总 计</t>
  </si>
  <si>
    <t>预算02-2表</t>
  </si>
  <si>
    <t>部门预算支出功能分类科目</t>
  </si>
  <si>
    <t>人员经费</t>
  </si>
  <si>
    <t>公用经费</t>
  </si>
  <si>
    <t>1</t>
  </si>
  <si>
    <t>2</t>
  </si>
  <si>
    <t>3</t>
  </si>
  <si>
    <t>5</t>
  </si>
  <si>
    <t>6</t>
  </si>
  <si>
    <t>7</t>
  </si>
  <si>
    <t>预算03表</t>
  </si>
  <si>
    <t>单位：元</t>
  </si>
  <si>
    <t>资金性质</t>
  </si>
  <si>
    <t>“三公”经费合计</t>
  </si>
  <si>
    <t>因公出国（境）费</t>
  </si>
  <si>
    <t>公务用车购置及运行费</t>
  </si>
  <si>
    <t>公务接待费</t>
  </si>
  <si>
    <t>公务用车购置费</t>
  </si>
  <si>
    <t>公务用车运行费</t>
  </si>
  <si>
    <t>上级资金</t>
  </si>
  <si>
    <t>本级财力安排</t>
  </si>
  <si>
    <t>自有资金</t>
  </si>
  <si>
    <t>非财政拨款</t>
  </si>
  <si>
    <t>预算04表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</si>
  <si>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</si>
  <si>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</si>
  <si>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</si>
  <si>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</si>
  <si>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</si>
  <si>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</si>
  <si>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</si>
  <si>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</si>
  <si>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</si>
  <si>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</si>
  <si>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</si>
  <si>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</si>
  <si>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</si>
  <si>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</si>
  <si>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</si>
  <si>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</si>
  <si>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已预拨</t>
  </si>
  <si>
    <t>530902210000000019389</t>
  </si>
  <si>
    <t>行政人员支出工资</t>
  </si>
  <si>
    <t>30101</t>
  </si>
  <si>
    <t>基本工资</t>
  </si>
  <si>
    <t>530902210000000019390</t>
  </si>
  <si>
    <t>事业人员支出工资</t>
  </si>
  <si>
    <t>30102</t>
  </si>
  <si>
    <t>津贴补贴</t>
  </si>
  <si>
    <t>530902231100001463511</t>
  </si>
  <si>
    <t>行政人员绩效考核奖励（2017年提高标准部分）</t>
  </si>
  <si>
    <t>30103</t>
  </si>
  <si>
    <t>奖金</t>
  </si>
  <si>
    <t>30107</t>
  </si>
  <si>
    <t>绩效工资</t>
  </si>
  <si>
    <t>530902231100001463512</t>
  </si>
  <si>
    <t>绩效工资（2017年提高标准部分）</t>
  </si>
  <si>
    <t>530902210000000019391</t>
  </si>
  <si>
    <t>社会保障缴费</t>
  </si>
  <si>
    <t>30108</t>
  </si>
  <si>
    <t>机关事业单位基本养老保险缴费</t>
  </si>
  <si>
    <t>30110</t>
  </si>
  <si>
    <t>职工基本医疗保险缴费</t>
  </si>
  <si>
    <t>30111</t>
  </si>
  <si>
    <t>公务员医疗补助缴费</t>
  </si>
  <si>
    <t>30112</t>
  </si>
  <si>
    <t>其他社会保障缴费</t>
  </si>
  <si>
    <t>530902210000000019392</t>
  </si>
  <si>
    <t>30113</t>
  </si>
  <si>
    <t>530902231100001463516</t>
  </si>
  <si>
    <t>编制外长期聘用人员</t>
  </si>
  <si>
    <t>30199</t>
  </si>
  <si>
    <t>其他工资福利支出</t>
  </si>
  <si>
    <t>530902210000000019397</t>
  </si>
  <si>
    <t>一般公用经费</t>
  </si>
  <si>
    <t>30201</t>
  </si>
  <si>
    <t>办公费</t>
  </si>
  <si>
    <t>30207</t>
  </si>
  <si>
    <t>邮电费</t>
  </si>
  <si>
    <t>30211</t>
  </si>
  <si>
    <t>差旅费</t>
  </si>
  <si>
    <t>30216</t>
  </si>
  <si>
    <t>培训费</t>
  </si>
  <si>
    <t>30215</t>
  </si>
  <si>
    <t>会议费</t>
  </si>
  <si>
    <t>530902241100002188912</t>
  </si>
  <si>
    <t>公务接待费（公用经费）</t>
  </si>
  <si>
    <t>30217</t>
  </si>
  <si>
    <t>31002</t>
  </si>
  <si>
    <t>办公设备购置</t>
  </si>
  <si>
    <t>530902251100003838934</t>
  </si>
  <si>
    <t>公务用车运行维护费（公用经费）</t>
  </si>
  <si>
    <t>30231</t>
  </si>
  <si>
    <t>公务用车运行维护费</t>
  </si>
  <si>
    <t>30239</t>
  </si>
  <si>
    <t>其他交通费用</t>
  </si>
  <si>
    <t>530902210000000019396</t>
  </si>
  <si>
    <t>工会经费</t>
  </si>
  <si>
    <t>30228</t>
  </si>
  <si>
    <t>530902251100003823895</t>
  </si>
  <si>
    <t>福利费</t>
  </si>
  <si>
    <t>30229</t>
  </si>
  <si>
    <t>530902210000000019395</t>
  </si>
  <si>
    <t>530902210000000020028</t>
  </si>
  <si>
    <t>行政人员公务交通补贴</t>
  </si>
  <si>
    <t>530902241100002309372</t>
  </si>
  <si>
    <t>原渠道发放退休费</t>
  </si>
  <si>
    <t>30302</t>
  </si>
  <si>
    <t>退休费</t>
  </si>
  <si>
    <t>530902210000000020027</t>
  </si>
  <si>
    <t>遗属补助</t>
  </si>
  <si>
    <t>30305</t>
  </si>
  <si>
    <t>生活补助</t>
  </si>
  <si>
    <t>30307</t>
  </si>
  <si>
    <t>医疗费补助</t>
  </si>
  <si>
    <t>预算05-1表</t>
  </si>
  <si>
    <t>项目分类</t>
  </si>
  <si>
    <t>项目单位</t>
  </si>
  <si>
    <t>经济科目编码</t>
  </si>
  <si>
    <t>经济科目名称</t>
  </si>
  <si>
    <t>本年拨款</t>
  </si>
  <si>
    <t>其中：本次下达</t>
  </si>
  <si>
    <t>2024年（第二批）车辆购置税收入补助地方专款资金</t>
  </si>
  <si>
    <t>专项业务类</t>
  </si>
  <si>
    <t>530902241100002782571</t>
  </si>
  <si>
    <t>31005</t>
  </si>
  <si>
    <t>基础设施建设</t>
  </si>
  <si>
    <t>2024年第四批车购税补助地方专款资金</t>
  </si>
  <si>
    <t>530902241100003099999</t>
  </si>
  <si>
    <t>2024年农村公路养护补助专款资金</t>
  </si>
  <si>
    <t>530902241100002757361</t>
  </si>
  <si>
    <t>31006</t>
  </si>
  <si>
    <t>大型修缮</t>
  </si>
  <si>
    <t>2024年农村公路养护专款资金</t>
  </si>
  <si>
    <t>530902251100003894128</t>
  </si>
  <si>
    <t>30227</t>
  </si>
  <si>
    <t>委托业务费</t>
  </si>
  <si>
    <t>2024年农村客运补贴资金及城市交通发展奖励专款资金</t>
  </si>
  <si>
    <t>民生类</t>
  </si>
  <si>
    <t>530902231100001937053</t>
  </si>
  <si>
    <t>31204</t>
  </si>
  <si>
    <t>费用补贴</t>
  </si>
  <si>
    <t>2024年省级普通省道及农村公路“以奖代补”专款资金</t>
  </si>
  <si>
    <t>事业发展类</t>
  </si>
  <si>
    <t>530902241100003099958</t>
  </si>
  <si>
    <t>2024年政府还贷二级公路取消收费后补助（第二批）专款资金</t>
  </si>
  <si>
    <t>530902251100003905110</t>
  </si>
  <si>
    <t>2024年政府还贷二级路取消收费后补助专款资金</t>
  </si>
  <si>
    <t>530902241100002782599</t>
  </si>
  <si>
    <t>车辆购置税收入补助地方专款资金</t>
  </si>
  <si>
    <t>530902211100000028075</t>
  </si>
  <si>
    <t>单位自有资金</t>
  </si>
  <si>
    <t>530902221100000764414</t>
  </si>
  <si>
    <t>30226</t>
  </si>
  <si>
    <t>劳务费</t>
  </si>
  <si>
    <t>各项工作经费</t>
  </si>
  <si>
    <t>530902210000000018222</t>
  </si>
  <si>
    <t>公路灾损抢通专项资金</t>
  </si>
  <si>
    <t>530902241100003338022</t>
  </si>
  <si>
    <t>交通安全专款资金</t>
  </si>
  <si>
    <t>530902241100002757322</t>
  </si>
  <si>
    <t>31003</t>
  </si>
  <si>
    <t>专用设备购置</t>
  </si>
  <si>
    <t>交通运输行业恢复发展以奖代补专款资金</t>
  </si>
  <si>
    <t>530902241100002757366</t>
  </si>
  <si>
    <t>界河维护及国际道路运输管理保障专款资金</t>
  </si>
  <si>
    <t>530902231100002350808</t>
  </si>
  <si>
    <t>界河维护经费</t>
  </si>
  <si>
    <t>临翔区非公有制经济组织党建工作经费</t>
  </si>
  <si>
    <t>530902231100001445393</t>
  </si>
  <si>
    <t>临翔区高速公路建设项目政府性债券利息及费用专项资金</t>
  </si>
  <si>
    <t>530902211100000004608</t>
  </si>
  <si>
    <t>农村公路管理养护专项资金</t>
  </si>
  <si>
    <t>530902241100002203950</t>
  </si>
  <si>
    <t>农村公路养护市级补助资金</t>
  </si>
  <si>
    <t>530902221100001448886</t>
  </si>
  <si>
    <t>农村客运补贴资金及城市交通发展奖励资金</t>
  </si>
  <si>
    <t>普通省道及农村公路“以奖代补”专款资金</t>
  </si>
  <si>
    <t>530902231100001865377</t>
  </si>
  <si>
    <t>政府还贷二级公路取消收费后补助专款资金</t>
  </si>
  <si>
    <t>530902241100002757397</t>
  </si>
  <si>
    <t>预算05-2表</t>
  </si>
  <si>
    <t>单位名称、项目名称</t>
  </si>
  <si>
    <t>项目年度绩效目标</t>
  </si>
  <si>
    <t>一级指标</t>
  </si>
  <si>
    <t>二级指标</t>
  </si>
  <si>
    <t>三级指标</t>
  </si>
  <si>
    <t>指标性质</t>
  </si>
  <si>
    <t>指标值</t>
  </si>
  <si>
    <t>度量单位</t>
  </si>
  <si>
    <t>指标属性</t>
  </si>
  <si>
    <t>指标内容</t>
  </si>
  <si>
    <t>通过实施农村公路危桥改造工程、保持公路基础设施良好技术状况水平进一步提升农村公路服务安全保障水平。</t>
  </si>
  <si>
    <t>产出指标</t>
  </si>
  <si>
    <t>数量指标</t>
  </si>
  <si>
    <t>危桥改造</t>
  </si>
  <si>
    <t>=</t>
  </si>
  <si>
    <t>座（处）</t>
  </si>
  <si>
    <t>定量指标</t>
  </si>
  <si>
    <t>危桥改造3座</t>
  </si>
  <si>
    <t>质量指标</t>
  </si>
  <si>
    <t>实施路段技术状况水平</t>
  </si>
  <si>
    <t>提升</t>
  </si>
  <si>
    <t>是/否</t>
  </si>
  <si>
    <t>定性指标</t>
  </si>
  <si>
    <t>实施路段技术状况水平提升</t>
  </si>
  <si>
    <t>时效指标</t>
  </si>
  <si>
    <t>按期完成投资</t>
  </si>
  <si>
    <t>是</t>
  </si>
  <si>
    <t>效益指标</t>
  </si>
  <si>
    <t>经济效益</t>
  </si>
  <si>
    <t>对经济发展的促进作用</t>
  </si>
  <si>
    <t>明显</t>
  </si>
  <si>
    <t>社会效益</t>
  </si>
  <si>
    <t>基本公共服务水平</t>
  </si>
  <si>
    <t>基本公共服务水平得到提升</t>
  </si>
  <si>
    <t>公路安全水平</t>
  </si>
  <si>
    <t>公路安全水平提升</t>
  </si>
  <si>
    <t>满意度指标</t>
  </si>
  <si>
    <t>服务对象满意度</t>
  </si>
  <si>
    <t>社会公众满意度</t>
  </si>
  <si>
    <t>&gt;=</t>
  </si>
  <si>
    <t>80</t>
  </si>
  <si>
    <t>%</t>
  </si>
  <si>
    <t>社会公众满意度达80%以上</t>
  </si>
  <si>
    <t>完成2022年政府还贷二级公路取消收费后补助、 2021年政府还贷二级公路取消收费后补助、2023年政府还贷二级公路取消收费后补助等后续事项，农村公路公路技术状况水平明显提高。</t>
  </si>
  <si>
    <t>资金使用合规</t>
  </si>
  <si>
    <t>合规</t>
  </si>
  <si>
    <t>对经济发展的促进作用明显</t>
  </si>
  <si>
    <t>90</t>
  </si>
  <si>
    <t>社会公众满意度&gt;=80%</t>
  </si>
  <si>
    <t>2024年车辆购置税收入补助地方资金（第四批）下达2024年乡镇通三级及以上公路建设里程52.89公里1058万元、2023年30户以上自然村通硬化路建设里程117.87公里1765万元、2024年30户以上自然村通硬化路建设里程90.979公里455万元。项目建成能全面完善我区农村公路基础设施，提升公路通行运输能力，改善综合交通服务水平，保障人民群众安全出行，促进地方经济社会发展。</t>
  </si>
  <si>
    <t>年度全社会新改建普通省道和农村公路里程</t>
  </si>
  <si>
    <t>261.739</t>
  </si>
  <si>
    <t>公里</t>
  </si>
  <si>
    <t>年度全社会新改建普通省道和农村公路261.739公里：2024年乡镇通三级及以上公路建设里程52.89公里1058万元、2023年30户以上自然村通硬化路建设里程117.87公里1765万元、2024年30户以上自然村通硬化路建设里程90.979公里455万元。</t>
  </si>
  <si>
    <t>年度全社会新增通三级及以上公路乡镇个数</t>
  </si>
  <si>
    <t>1.00</t>
  </si>
  <si>
    <t>个</t>
  </si>
  <si>
    <t>年度全社会新增通三级及以上公路乡镇个数1个，即南美乡。</t>
  </si>
  <si>
    <t>年度全社会新增通硬化路较大人口自然村个数</t>
  </si>
  <si>
    <t>77</t>
  </si>
  <si>
    <t>年度全社会新增通硬化路较大人口自然村77个（2023年30户48个自然村+2024年30户29个自然村）</t>
  </si>
  <si>
    <t>资金使用合规性</t>
  </si>
  <si>
    <t>完工项目验收合格率</t>
  </si>
  <si>
    <t>100</t>
  </si>
  <si>
    <t>完工项目验收合格率100%</t>
  </si>
  <si>
    <t>成本指标</t>
  </si>
  <si>
    <t>经济成本指标</t>
  </si>
  <si>
    <t>项目支出符合概算批复的标准</t>
  </si>
  <si>
    <t>对经济发展起促进作用</t>
  </si>
  <si>
    <t>提升基本公共服务水平</t>
  </si>
  <si>
    <t>提升公路安全水平</t>
  </si>
  <si>
    <t>生态效益</t>
  </si>
  <si>
    <t>交通建设符合环评审批要求</t>
  </si>
  <si>
    <t>符合</t>
  </si>
  <si>
    <t>可持续影响</t>
  </si>
  <si>
    <t>新改建公路项目适应未来一定时期内交通需求</t>
  </si>
  <si>
    <t>改善通行服务水平群众满意&gt;=80%</t>
  </si>
  <si>
    <t>合规支付高速公路征地拆迁资金，确保高速公路征地拆迁工作圆满完成，配合完成高速公路通车后的相关后续工作。</t>
  </si>
  <si>
    <t>计划完工率</t>
  </si>
  <si>
    <t>反映工程按计划完工情况。
计划完工率=实际完成工程项目个数/按计划应完成项目个数。</t>
  </si>
  <si>
    <t>综合使用率</t>
  </si>
  <si>
    <t>反映设施建成后的利用、使用的情况。
综合使用率=（投入使用的基础建设工程建设内容/完成建设内容）*100%</t>
  </si>
  <si>
    <t>使用年限</t>
  </si>
  <si>
    <t>10</t>
  </si>
  <si>
    <t>年</t>
  </si>
  <si>
    <t>通过工程设计使用年限反映可持续的效果。</t>
  </si>
  <si>
    <t>受益人群满意度</t>
  </si>
  <si>
    <t>调查人群中对设施建设或设施运行的满意度。
受益人群覆盖率=（调查人群中对设施建设或设施运行的人数/问卷调查人数）*100%</t>
  </si>
  <si>
    <t>用于支付单位各项日常运转费用开支，保障交通运输各项工作有序推进。</t>
  </si>
  <si>
    <t>检查（核查）覆盖率</t>
  </si>
  <si>
    <t>反映检查（核查）工作覆盖面情况。
检查（核查）覆盖率=实际完成检查（核查）覆盖面/检查（核查）计划覆盖面*100%</t>
  </si>
  <si>
    <t>检查（核查）任务及时完成率</t>
  </si>
  <si>
    <t>反映是否按时完成检查核查任务。
检查任务及时完成率=及时完成检查（核查）任务数/完成检查（核查）任务数*100%</t>
  </si>
  <si>
    <t>问题整改落实率</t>
  </si>
  <si>
    <t>反映检查核查发现问题的整改落实情况。
问题整改落实率=（实际整改问题数/现场检查发现问题数）*100%</t>
  </si>
  <si>
    <t>检查（核查）人员被投诉次数</t>
  </si>
  <si>
    <t>&lt;=</t>
  </si>
  <si>
    <t>次</t>
  </si>
  <si>
    <t>反映服务对象对检查核查工作的整体满意情况。</t>
  </si>
  <si>
    <t>我区共有城市出租汽车企业3户，有出租汽车480辆，农村客运企业2户，农村客运车辆232辆，共有农村水运企业1户，船舶41艘（其中客货船7艘，客渡船34艘）、城市公交企业1户，有公交车70辆（其中新能源公交车61辆），上级下达2023年度农村道路客运补贴资金及城市交通发展奖励资金749.37万元用于提升农村客运普遍服务能力，维护出租汽车行业稳定，推动出租车、城市公交车行业新能源车占比提升。</t>
  </si>
  <si>
    <t>补贴合法合规性</t>
  </si>
  <si>
    <t>严格通守相关法律法规和《云南省农村客运、出租车油价补贴政策实施方案》的资金使用范围、满足行业质量标准。</t>
  </si>
  <si>
    <t>农村地区公交服务占比</t>
  </si>
  <si>
    <t>1.5</t>
  </si>
  <si>
    <t>较上一年提升比例，数据来源：《道路运输年报》</t>
  </si>
  <si>
    <t>农村客运安全稳定情况</t>
  </si>
  <si>
    <t>稳定</t>
  </si>
  <si>
    <t>未出现影响行业稳定的重大事件。</t>
  </si>
  <si>
    <t>出租车行业稳定情况</t>
  </si>
  <si>
    <t>出租车和公交车对环境、资源的影响</t>
  </si>
  <si>
    <t>改善</t>
  </si>
  <si>
    <t>新能源巡游出租车、新能源公交车替代比例提升对环境、资源的影响。</t>
  </si>
  <si>
    <t>受益对象满意度</t>
  </si>
  <si>
    <t>补贴对象的满意程度，发放问卷50份。</t>
  </si>
  <si>
    <t>省级普通省道及农村公路“以奖代补”专项资金，其中临翔区505万元。通过项目的建设进一步提升我区农村公路行车安全，有效保障群众出行问题。</t>
  </si>
  <si>
    <t>支持建设乡镇通三级公路里程</t>
  </si>
  <si>
    <t>27.5</t>
  </si>
  <si>
    <t>反映工程建设里程。</t>
  </si>
  <si>
    <t>支持建设30 户以上自然村通硬化路里程</t>
  </si>
  <si>
    <t>225</t>
  </si>
  <si>
    <t>新增通三级及以上公路乡镇数量</t>
  </si>
  <si>
    <t>新增通硬化路自然村数量</t>
  </si>
  <si>
    <t>61</t>
  </si>
  <si>
    <t>竣工验收合格率</t>
  </si>
  <si>
    <t>反映项目验收情况。
竣工验收合格率=（验收合格单元工程数量/完工单元工程总数）×100%。</t>
  </si>
  <si>
    <t>项目建设对带动当地经济作用</t>
  </si>
  <si>
    <t>实施项目纳入当地巩固拓展脱贫攻坚成效与推进乡村振兴等相关规划</t>
  </si>
  <si>
    <t>实施项目纳入当地巩固拓展脱贫攻坚成效与推进乡村振兴等相关规划。</t>
  </si>
  <si>
    <t>改善通行服务水平群众满意度</t>
  </si>
  <si>
    <t>85</t>
  </si>
  <si>
    <t>调查人群中对改善通行服务水平群众满意度。</t>
  </si>
  <si>
    <t>下达2024年农村公路养护资金1584万元，其中：养护工程792万元：用于实施预防性养护42公里、修复性养护24公里、桥梁养护9座；村道安防318万元中132万元用于推进2023年安全生命防护工程44公里，186万元用于实施2024年安全生命防护工程51.248公里；日常养护474万元用于临翔区2097.171公里农村公路开展日常养护、小修保养、预防性养护、修复性养护、水毁抢险保通及公路应急处理等工作。切实打造了“畅、安、舒、美”的农村公路出行环境，构建管养并重、持续发展、安全舒适、路域洁美、服务优质的农村交通发展新格局，为广大人民群众出行提供良好的农村交通基础条件。</t>
  </si>
  <si>
    <t>养护公路里程</t>
  </si>
  <si>
    <t>完成养护公路里程2097.171公里</t>
  </si>
  <si>
    <t>养护桥梁里程</t>
  </si>
  <si>
    <t>延米</t>
  </si>
  <si>
    <t>养护桥梁里程2116.1延米</t>
  </si>
  <si>
    <t>安防处置隐患里程</t>
  </si>
  <si>
    <t>安防处置隐患里程51.248公里</t>
  </si>
  <si>
    <t>优良路率较上年提升</t>
  </si>
  <si>
    <t>优良路率较上年提升1%以上</t>
  </si>
  <si>
    <t>农村公路路面自动化检测比例</t>
  </si>
  <si>
    <t>农村公路路面自动化检测比例达80%以上</t>
  </si>
  <si>
    <t>农村公路 一、二、三 类桥梁占比达</t>
  </si>
  <si>
    <t>97</t>
  </si>
  <si>
    <t>农村公路 一、二、三 类桥梁占比达97%以上</t>
  </si>
  <si>
    <t>农村公路养护工程实施比例</t>
  </si>
  <si>
    <t>农村公路养护工程实施比例5%以上</t>
  </si>
  <si>
    <t>完工项目验收合格率达100%</t>
  </si>
  <si>
    <t>列养率</t>
  </si>
  <si>
    <t>列养率=实际列养数量/应列养数量*100%</t>
  </si>
  <si>
    <t>成本控制率达100%</t>
  </si>
  <si>
    <t>促进经济发展</t>
  </si>
  <si>
    <t>基本公共服务水平提升</t>
  </si>
  <si>
    <t>新改建公路项目适应未来一 定时期内交通需求</t>
  </si>
  <si>
    <t>新改建公路项目100%适应未来一定时期内交通需求</t>
  </si>
  <si>
    <t>改善通行服务水平群众满意度达80%以上</t>
  </si>
  <si>
    <t>通过以奖代补的方式，提升农村客运普遍服务能力、促进农村客运高质量发展和转型升级、维护出租行业稳定、优先发展城市公共交通、落实节能减排任务，达到了全区农村客运、出租车、城市公共交通等行业健康可持续和高质量发展的目的。</t>
  </si>
  <si>
    <t>获补企业</t>
  </si>
  <si>
    <t>家</t>
  </si>
  <si>
    <t>反映获补助人员、企业的数量情况，也适用补贴、资助等形式的补助。</t>
  </si>
  <si>
    <t>兑现准确率</t>
  </si>
  <si>
    <t>反映补助准确发放的情况。</t>
  </si>
  <si>
    <t>发放及时率</t>
  </si>
  <si>
    <t>反映发放单位及时发放补助资金的情况。
发放及时率=在时限内发放资金/应发放资金*100%</t>
  </si>
  <si>
    <t>政策知晓率</t>
  </si>
  <si>
    <t>反映补助政策的宣传效果情况。
政策知晓率=调查中补助政策知晓人数/调查总人数*100%</t>
  </si>
  <si>
    <t>反映获补助受益对象的满意程度。</t>
  </si>
  <si>
    <t>切实加强全区非公有制经济组织党建工作基本保障，管理好临翔区交运输行业领党的基层组织域临时党的基层组织。</t>
  </si>
  <si>
    <t>成立党组织数量</t>
  </si>
  <si>
    <t>8</t>
  </si>
  <si>
    <t>健全办公场所</t>
  </si>
  <si>
    <t>安排约120平米的办公场所</t>
  </si>
  <si>
    <t>平方米</t>
  </si>
  <si>
    <t>健全办公场所，安排约120平米的办公场所。</t>
  </si>
  <si>
    <t>最终达到，临翔区交通运输行业领域党的全面领导、党的全面覆盖</t>
  </si>
  <si>
    <t>95</t>
  </si>
  <si>
    <t>临翔区交通运输行业企业、社会组织和从业人员</t>
  </si>
  <si>
    <t>完成县乡道安全生命防护工程、村道安防、2022年三十户以上自然村、乡镇通三级公路项目等的项目后续事项。项目建成后能全面完善我区农村公路基础设施，提升公路通行运输能力，改善综合交通服务水平，保障人民群众安全出行，促进地方经济社会发展。</t>
  </si>
  <si>
    <t>主体工程完成率</t>
  </si>
  <si>
    <t>反映主体工程完成情况。
主体工程完成率=（按计划完成主体工程的工程量/计划完成主体工程量）*100%。</t>
  </si>
  <si>
    <t>计划开工率</t>
  </si>
  <si>
    <t>反映工程按计划开工情况。
项目按计划开工率=实际开工项目个数/按计划应开工项目个数×100%。</t>
  </si>
  <si>
    <t>受益人群覆盖率</t>
  </si>
  <si>
    <t>反映项目设计受益人群或地区的实现情况。
受益人群覆盖率=（实际实现受益人群数/计划实现受益人群数）*100%</t>
  </si>
  <si>
    <t>通过实施具体非同级财政拨款预算项目，完成各项特定任务安排。</t>
  </si>
  <si>
    <t>安全事故发生率</t>
  </si>
  <si>
    <t>反映工程实施期间的安全目标。</t>
  </si>
  <si>
    <t>按时限完成</t>
  </si>
  <si>
    <t>按时限完成工作</t>
  </si>
  <si>
    <t>调查人群中受益人群满意度达90%</t>
  </si>
  <si>
    <t>2024年省级普通省道及农村公路“以奖代补”专项资金，下达2023年30户以上自然村通硬化路里程117.87公里，下达资金267万元，完善我区农村公路基础设施，提升公路通行运输能力，改善综合交通服务水平，保障人民群众安全出行，促进地方经济社会发展。</t>
  </si>
  <si>
    <t>30户以上自然村通硬化路里程</t>
  </si>
  <si>
    <t>117.87</t>
  </si>
  <si>
    <t>完成30户以上自然村通硬化路里程117.87公里</t>
  </si>
  <si>
    <t>项目建设对带动当地经济作用明显</t>
  </si>
  <si>
    <t>改善通行服务水平群众满意&gt;=85%</t>
  </si>
  <si>
    <t>界河维护费10万元用于澜沧江对外开放水域界河航道养护。达到以保障航道通畅为基本出发点，逐步提高航道管养能力；按照国家标准和维护类别开展航道维护，保证航道及航道设施正常功能的发挥，确保航道维护尺度满足要求，保证辖区航标正常，保障航道畅通；为船舶的安全航行提供基础保障。</t>
  </si>
  <si>
    <t>航道、航标巡查</t>
  </si>
  <si>
    <t>67.2</t>
  </si>
  <si>
    <t>临财建发〔2023〕138号</t>
  </si>
  <si>
    <t>航道站场维护</t>
  </si>
  <si>
    <t>项</t>
  </si>
  <si>
    <t>对地方经济发展的促进作用</t>
  </si>
  <si>
    <t>促进</t>
  </si>
  <si>
    <t>航道通畅和安全水平</t>
  </si>
  <si>
    <t>2024年政府还贷二级公路取消收费后补助资金（第二批)，支持临翔区农村公路养护8公里，养护工程资金160万元,以保持公路基础设施良好技术状况水平。</t>
  </si>
  <si>
    <t>支持农村公路养护 （公里）</t>
  </si>
  <si>
    <t>支持农村公路养护8公里</t>
  </si>
  <si>
    <t>实施农村公路路况自动化检测里程 （较 2023年）</t>
  </si>
  <si>
    <t>增长</t>
  </si>
  <si>
    <t>是、否</t>
  </si>
  <si>
    <t>实施农村公路路况自动化检测里程明显增长</t>
  </si>
  <si>
    <t>计划完成2097.171公里农村公路日常养护、2116.1延米农村公路桥梁日常养护，进一步提升农村公路服务安全保障水平。</t>
  </si>
  <si>
    <t>农村公路日常养护</t>
  </si>
  <si>
    <t>2097.171</t>
  </si>
  <si>
    <t>农村公路桥梁日常养护</t>
  </si>
  <si>
    <t>2116.1</t>
  </si>
  <si>
    <t>完成“十四五”现代综合交通运输体系发展规划范围内的综合交通、公路、水运等年度建设任务。通过项目的建设进一步提升我区路面等级，增强农村公路行车安全，有效保障群众出行问题。</t>
  </si>
  <si>
    <t>年度全社会新增通三级及以上公路乡镇1个</t>
  </si>
  <si>
    <t>29</t>
  </si>
  <si>
    <t>年度全社会新增通硬化路较大人口自然村29个</t>
  </si>
  <si>
    <t>完工项目验收合格率为100%</t>
  </si>
  <si>
    <t>新改建公路适应未来一定时期内交通需求</t>
  </si>
  <si>
    <t>新改建公路100%适应未来一定时期内交通需求</t>
  </si>
  <si>
    <t>完成2020年水上安全项目补助、2020年农村公路及地方管养国省道安全生命防护工程、 2021年交通安全专项资金等的项目后续事项。有效提升农村公路安全防护等级，解决改造路段群众出行安全问题。</t>
  </si>
  <si>
    <t>水运项目</t>
  </si>
  <si>
    <t>4</t>
  </si>
  <si>
    <t>完成水运项目4个</t>
  </si>
  <si>
    <t>村道安防（公里）</t>
  </si>
  <si>
    <t>13</t>
  </si>
  <si>
    <t>反映新建、改造、修缮工程量完成情况。</t>
  </si>
  <si>
    <t>新改建桥梁</t>
  </si>
  <si>
    <t>座</t>
  </si>
  <si>
    <t>反映工程设计实现的功能数量或工程的相对独立单元的数量。</t>
  </si>
  <si>
    <t>反映项目验收情况。</t>
  </si>
  <si>
    <t>有</t>
  </si>
  <si>
    <t>预算06表</t>
  </si>
  <si>
    <t>政府性基金预算支出预算表</t>
  </si>
  <si>
    <t>单位名称：临沧市发展和改革委员会</t>
  </si>
  <si>
    <t>本年政府性基金预算支出</t>
  </si>
  <si>
    <t>注：本单位不涉及此内容，所以公开空表。</t>
  </si>
  <si>
    <t>预算07表</t>
  </si>
  <si>
    <t>预算项目</t>
  </si>
  <si>
    <t>采购项目</t>
  </si>
  <si>
    <t>采购目录</t>
  </si>
  <si>
    <t>计量
单位</t>
  </si>
  <si>
    <t>数量</t>
  </si>
  <si>
    <t>面向中小企业预留资金</t>
  </si>
  <si>
    <t>政府性
基金</t>
  </si>
  <si>
    <t>国有资本经营收益</t>
  </si>
  <si>
    <t>财政专户管理的收入</t>
  </si>
  <si>
    <t>台式计算机</t>
  </si>
  <si>
    <t>台</t>
  </si>
  <si>
    <t>加油</t>
  </si>
  <si>
    <t>车辆加油、添加燃料服务</t>
  </si>
  <si>
    <t>批次</t>
  </si>
  <si>
    <t>车辆修理</t>
  </si>
  <si>
    <t>车辆维修和保养服务</t>
  </si>
  <si>
    <t>车辆保险</t>
  </si>
  <si>
    <t>机动车保险服务</t>
  </si>
  <si>
    <t>复印机</t>
  </si>
  <si>
    <t>复印纸</t>
  </si>
  <si>
    <t>批</t>
  </si>
  <si>
    <t>预算08表</t>
  </si>
  <si>
    <t>政府购买服务项目</t>
  </si>
  <si>
    <t>政府购买服务目录</t>
  </si>
  <si>
    <t>预算09-1表</t>
  </si>
  <si>
    <t>单位名称（项目）</t>
  </si>
  <si>
    <t>地区</t>
  </si>
  <si>
    <t>政府性基金</t>
  </si>
  <si>
    <t>-</t>
  </si>
  <si>
    <t>注：根据现行财政管理体制，乡（镇、街道）作为区本级部门编制年初预算，所以无县对下专项转移支付情况，此表为空表。</t>
  </si>
  <si>
    <t>预算09-2表</t>
  </si>
  <si>
    <t>预算10表</t>
  </si>
  <si>
    <t>资产类别</t>
  </si>
  <si>
    <t>资产分类代码.名称</t>
  </si>
  <si>
    <t>资产名称</t>
  </si>
  <si>
    <t>计量单位</t>
  </si>
  <si>
    <t>财政部门批复数（元）</t>
  </si>
  <si>
    <t>单价</t>
  </si>
  <si>
    <t>金额</t>
  </si>
  <si>
    <t>设备</t>
  </si>
  <si>
    <t>A02010105 台式计算机</t>
  </si>
  <si>
    <t>A02020100 复印机</t>
  </si>
  <si>
    <t>预算11表</t>
  </si>
  <si>
    <t>上级补助</t>
  </si>
  <si>
    <t>预算12表</t>
  </si>
  <si>
    <t>项目级次</t>
  </si>
  <si>
    <t>311 专项业务类</t>
  </si>
  <si>
    <t>本级</t>
  </si>
  <si>
    <t>312 民生类</t>
  </si>
  <si>
    <t>313 事业发展类</t>
  </si>
  <si>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</sst>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51">
    <font>
      <sz val="9"/>
      <color rgb="FF000000"/>
      <name val="Microsoft YaHei UI"/>
      <charset val="134"/>
    </font>
    <font>
      <sz val="9"/>
      <name val="Microsoft YaHei UI"/>
      <charset val="134"/>
    </font>
    <font>
      <sz val="10"/>
      <color rgb="FF000000"/>
      <name val="宋体"/>
      <charset val="134"/>
    </font>
    <font>
      <sz val="22"/>
      <color rgb="FF000000"/>
      <name val="方正小标宋简体"/>
      <charset val="134"/>
    </font>
    <font>
      <b/>
      <sz val="23"/>
      <color rgb="FF000000"/>
      <name val="宋体"/>
      <charset val="134"/>
    </font>
    <font>
      <sz val="9"/>
      <color rgb="FF000000"/>
      <name val="宋体"/>
      <charset val="134"/>
    </font>
    <font>
      <sz val="11"/>
      <color rgb="FF000000"/>
      <name val="宋体"/>
      <charset val="134"/>
    </font>
    <font>
      <sz val="9"/>
      <name val="宋体"/>
      <charset val="134"/>
    </font>
    <font>
      <sz val="22"/>
      <name val="方正小标宋简体"/>
      <charset val="134"/>
    </font>
    <font>
      <sz val="10"/>
      <color rgb="FFFFFFFF"/>
      <name val="宋体"/>
      <charset val="134"/>
    </font>
    <font>
      <b/>
      <sz val="21"/>
      <color rgb="FF000000"/>
      <name val="宋体"/>
      <charset val="134"/>
    </font>
    <font>
      <sz val="11"/>
      <name val="宋体"/>
      <charset val="134"/>
    </font>
    <font>
      <sz val="12"/>
      <name val="宋体"/>
      <charset val="134"/>
    </font>
    <font>
      <sz val="10"/>
      <color theme="1"/>
      <name val="宋体"/>
      <charset val="134"/>
    </font>
    <font>
      <sz val="11"/>
      <color theme="1"/>
      <name val="宋体"/>
      <charset val="134"/>
    </font>
    <font>
      <sz val="11.25"/>
      <color rgb="FF000000"/>
      <name val="宋体"/>
      <charset val="134"/>
    </font>
    <font>
      <sz val="12"/>
      <color theme="1"/>
      <name val="宋体"/>
      <charset val="134"/>
    </font>
    <font>
      <sz val="12"/>
      <color rgb="FF000000"/>
      <name val="宋体"/>
      <charset val="134"/>
    </font>
    <font>
      <sz val="9"/>
      <color theme="1"/>
      <name val="宋体"/>
      <charset val="134"/>
    </font>
    <font>
      <sz val="21"/>
      <color rgb="FF000000"/>
      <name val="宋体"/>
      <charset val="134"/>
    </font>
    <font>
      <sz val="20"/>
      <color rgb="FF000000"/>
      <name val="宋体"/>
      <charset val="134"/>
    </font>
    <font>
      <b/>
      <sz val="10"/>
      <color rgb="FF000000"/>
      <name val="宋体"/>
      <charset val="134"/>
    </font>
    <font>
      <sz val="10"/>
      <name val="宋体"/>
      <charset val="134"/>
    </font>
    <font>
      <b/>
      <sz val="9"/>
      <name val="宋体"/>
      <charset val="134"/>
    </font>
    <font>
      <sz val="10"/>
      <color rgb="FF000000"/>
      <name val="Arial"/>
      <charset val="134"/>
    </font>
    <font>
      <sz val="28"/>
      <color rgb="FF000000"/>
      <name val="宋体"/>
      <charset val="134"/>
    </font>
    <font>
      <sz val="10"/>
      <color rgb="FF000000"/>
      <name val="Microsoft YaHei UI"/>
      <charset val="134"/>
    </font>
    <font>
      <sz val="30"/>
      <color rgb="FF000000"/>
      <name val="宋体"/>
      <charset val="134"/>
    </font>
    <font>
      <sz val="19"/>
      <color rgb="FF000000"/>
      <name val="宋体"/>
      <charset val="134"/>
    </font>
    <font>
      <b/>
      <sz val="11"/>
      <color rgb="FF000000"/>
      <name val="宋体"/>
      <charset val="134"/>
    </font>
    <font>
      <b/>
      <sz val="9"/>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9">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rgb="FF000000"/>
      </top>
      <bottom style="thin">
        <color auto="1"/>
      </bottom>
      <diagonal/>
    </border>
    <border>
      <left/>
      <right style="thin">
        <color rgb="FF000000"/>
      </right>
      <top/>
      <bottom style="thin">
        <color rgb="FF000000"/>
      </bottom>
      <diagonal/>
    </border>
    <border>
      <left style="thin">
        <color auto="1"/>
      </left>
      <right style="thin">
        <color auto="1"/>
      </right>
      <top style="thin">
        <color auto="1"/>
      </top>
      <bottom style="thin">
        <color auto="1"/>
      </bottom>
      <diagonal/>
    </border>
    <border>
      <left style="thin">
        <color auto="1"/>
      </left>
      <right style="thin">
        <color rgb="FF000000"/>
      </right>
      <top style="thin">
        <color auto="1"/>
      </top>
      <bottom style="thin">
        <color auto="1"/>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style="thin">
        <color theme="1"/>
      </left>
      <right style="thin">
        <color theme="1"/>
      </right>
      <top style="thin">
        <color theme="1"/>
      </top>
      <bottom style="thin">
        <color theme="1"/>
      </bottom>
      <diagonal/>
    </border>
    <border>
      <left style="thin">
        <color rgb="FF000000"/>
      </left>
      <right style="thin">
        <color auto="1"/>
      </right>
      <top style="thin">
        <color rgb="FF000000"/>
      </top>
      <bottom style="thin">
        <color auto="1"/>
      </bottom>
      <diagonal/>
    </border>
    <border>
      <left style="thin">
        <color rgb="FF000000"/>
      </left>
      <right style="thin">
        <color auto="1"/>
      </right>
      <top style="thin">
        <color auto="1"/>
      </top>
      <bottom style="thin">
        <color auto="1"/>
      </bottom>
      <diagonal/>
    </border>
    <border>
      <left style="thin">
        <color rgb="FF000000"/>
      </left>
      <right style="thin">
        <color auto="1"/>
      </right>
      <top style="thin">
        <color auto="1"/>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8">
    <xf numFmtId="0" fontId="0" fillId="0" borderId="0">
      <alignment vertical="top"/>
      <protection locked="0"/>
    </xf>
    <xf numFmtId="43" fontId="31" fillId="0" borderId="0" applyFont="0" applyFill="0" applyBorder="0" applyAlignment="0" applyProtection="0">
      <alignment vertical="center"/>
    </xf>
    <xf numFmtId="44" fontId="31" fillId="0" borderId="0" applyFont="0" applyFill="0" applyBorder="0" applyAlignment="0" applyProtection="0">
      <alignment vertical="center"/>
    </xf>
    <xf numFmtId="9" fontId="31" fillId="0" borderId="0" applyFont="0" applyFill="0" applyBorder="0" applyAlignment="0" applyProtection="0">
      <alignment vertical="center"/>
    </xf>
    <xf numFmtId="41" fontId="31" fillId="0" borderId="0" applyFont="0" applyFill="0" applyBorder="0" applyAlignment="0" applyProtection="0">
      <alignment vertical="center"/>
    </xf>
    <xf numFmtId="42" fontId="31" fillId="0" borderId="0" applyFont="0" applyFill="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1" fillId="3" borderId="21" applyNumberFormat="0" applyFont="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22" applyNumberFormat="0" applyFill="0" applyAlignment="0" applyProtection="0">
      <alignment vertical="center"/>
    </xf>
    <xf numFmtId="0" fontId="38" fillId="0" borderId="22" applyNumberFormat="0" applyFill="0" applyAlignment="0" applyProtection="0">
      <alignment vertical="center"/>
    </xf>
    <xf numFmtId="0" fontId="39" fillId="0" borderId="23" applyNumberFormat="0" applyFill="0" applyAlignment="0" applyProtection="0">
      <alignment vertical="center"/>
    </xf>
    <xf numFmtId="0" fontId="39" fillId="0" borderId="0" applyNumberFormat="0" applyFill="0" applyBorder="0" applyAlignment="0" applyProtection="0">
      <alignment vertical="center"/>
    </xf>
    <xf numFmtId="0" fontId="40" fillId="4" borderId="24" applyNumberFormat="0" applyAlignment="0" applyProtection="0">
      <alignment vertical="center"/>
    </xf>
    <xf numFmtId="0" fontId="41" fillId="5" borderId="25" applyNumberFormat="0" applyAlignment="0" applyProtection="0">
      <alignment vertical="center"/>
    </xf>
    <xf numFmtId="0" fontId="42" fillId="5" borderId="24" applyNumberFormat="0" applyAlignment="0" applyProtection="0">
      <alignment vertical="center"/>
    </xf>
    <xf numFmtId="0" fontId="43" fillId="6" borderId="26" applyNumberFormat="0" applyAlignment="0" applyProtection="0">
      <alignment vertical="center"/>
    </xf>
    <xf numFmtId="0" fontId="44" fillId="0" borderId="27" applyNumberFormat="0" applyFill="0" applyAlignment="0" applyProtection="0">
      <alignment vertical="center"/>
    </xf>
    <xf numFmtId="0" fontId="45" fillId="0" borderId="28" applyNumberFormat="0" applyFill="0" applyAlignment="0" applyProtection="0">
      <alignment vertical="center"/>
    </xf>
    <xf numFmtId="0" fontId="46" fillId="7" borderId="0" applyNumberFormat="0" applyBorder="0" applyAlignment="0" applyProtection="0">
      <alignment vertical="center"/>
    </xf>
    <xf numFmtId="0" fontId="47" fillId="8" borderId="0" applyNumberFormat="0" applyBorder="0" applyAlignment="0" applyProtection="0">
      <alignment vertical="center"/>
    </xf>
    <xf numFmtId="0" fontId="48" fillId="9" borderId="0" applyNumberFormat="0" applyBorder="0" applyAlignment="0" applyProtection="0">
      <alignment vertical="center"/>
    </xf>
    <xf numFmtId="0" fontId="49" fillId="10" borderId="0" applyNumberFormat="0" applyBorder="0" applyAlignment="0" applyProtection="0">
      <alignment vertical="center"/>
    </xf>
    <xf numFmtId="0" fontId="50" fillId="11" borderId="0" applyNumberFormat="0" applyBorder="0" applyAlignment="0" applyProtection="0">
      <alignment vertical="center"/>
    </xf>
    <xf numFmtId="0" fontId="50" fillId="12" borderId="0" applyNumberFormat="0" applyBorder="0" applyAlignment="0" applyProtection="0">
      <alignment vertical="center"/>
    </xf>
    <xf numFmtId="0" fontId="49" fillId="13" borderId="0" applyNumberFormat="0" applyBorder="0" applyAlignment="0" applyProtection="0">
      <alignment vertical="center"/>
    </xf>
    <xf numFmtId="0" fontId="49" fillId="14" borderId="0" applyNumberFormat="0" applyBorder="0" applyAlignment="0" applyProtection="0">
      <alignment vertical="center"/>
    </xf>
    <xf numFmtId="0" fontId="50" fillId="15" borderId="0" applyNumberFormat="0" applyBorder="0" applyAlignment="0" applyProtection="0">
      <alignment vertical="center"/>
    </xf>
    <xf numFmtId="0" fontId="50" fillId="16" borderId="0" applyNumberFormat="0" applyBorder="0" applyAlignment="0" applyProtection="0">
      <alignment vertical="center"/>
    </xf>
    <xf numFmtId="0" fontId="49" fillId="17" borderId="0" applyNumberFormat="0" applyBorder="0" applyAlignment="0" applyProtection="0">
      <alignment vertical="center"/>
    </xf>
    <xf numFmtId="0" fontId="49" fillId="18" borderId="0" applyNumberFormat="0" applyBorder="0" applyAlignment="0" applyProtection="0">
      <alignment vertical="center"/>
    </xf>
    <xf numFmtId="0" fontId="50" fillId="19" borderId="0" applyNumberFormat="0" applyBorder="0" applyAlignment="0" applyProtection="0">
      <alignment vertical="center"/>
    </xf>
    <xf numFmtId="0" fontId="50" fillId="20" borderId="0" applyNumberFormat="0" applyBorder="0" applyAlignment="0" applyProtection="0">
      <alignment vertical="center"/>
    </xf>
    <xf numFmtId="0" fontId="49" fillId="21" borderId="0" applyNumberFormat="0" applyBorder="0" applyAlignment="0" applyProtection="0">
      <alignment vertical="center"/>
    </xf>
    <xf numFmtId="0" fontId="49" fillId="22" borderId="0" applyNumberFormat="0" applyBorder="0" applyAlignment="0" applyProtection="0">
      <alignment vertical="center"/>
    </xf>
    <xf numFmtId="0" fontId="50" fillId="23" borderId="0" applyNumberFormat="0" applyBorder="0" applyAlignment="0" applyProtection="0">
      <alignment vertical="center"/>
    </xf>
    <xf numFmtId="0" fontId="50" fillId="24" borderId="0" applyNumberFormat="0" applyBorder="0" applyAlignment="0" applyProtection="0">
      <alignment vertical="center"/>
    </xf>
    <xf numFmtId="0" fontId="49" fillId="25" borderId="0" applyNumberFormat="0" applyBorder="0" applyAlignment="0" applyProtection="0">
      <alignment vertical="center"/>
    </xf>
    <xf numFmtId="0" fontId="49" fillId="26" borderId="0" applyNumberFormat="0" applyBorder="0" applyAlignment="0" applyProtection="0">
      <alignment vertical="center"/>
    </xf>
    <xf numFmtId="0" fontId="50" fillId="27" borderId="0" applyNumberFormat="0" applyBorder="0" applyAlignment="0" applyProtection="0">
      <alignment vertical="center"/>
    </xf>
    <xf numFmtId="0" fontId="50" fillId="28" borderId="0" applyNumberFormat="0" applyBorder="0" applyAlignment="0" applyProtection="0">
      <alignment vertical="center"/>
    </xf>
    <xf numFmtId="0" fontId="49" fillId="29" borderId="0" applyNumberFormat="0" applyBorder="0" applyAlignment="0" applyProtection="0">
      <alignment vertical="center"/>
    </xf>
    <xf numFmtId="0" fontId="49" fillId="30" borderId="0" applyNumberFormat="0" applyBorder="0" applyAlignment="0" applyProtection="0">
      <alignment vertical="center"/>
    </xf>
    <xf numFmtId="0" fontId="50" fillId="31" borderId="0" applyNumberFormat="0" applyBorder="0" applyAlignment="0" applyProtection="0">
      <alignment vertical="center"/>
    </xf>
    <xf numFmtId="0" fontId="50" fillId="32" borderId="0" applyNumberFormat="0" applyBorder="0" applyAlignment="0" applyProtection="0">
      <alignment vertical="center"/>
    </xf>
    <xf numFmtId="0" fontId="49" fillId="33" borderId="0" applyNumberFormat="0" applyBorder="0" applyAlignment="0" applyProtection="0">
      <alignment vertical="center"/>
    </xf>
    <xf numFmtId="176" fontId="7" fillId="0" borderId="7">
      <alignment horizontal="right" vertical="center"/>
    </xf>
    <xf numFmtId="177" fontId="7" fillId="0" borderId="7">
      <alignment horizontal="right" vertical="center"/>
    </xf>
    <xf numFmtId="10" fontId="7" fillId="0" borderId="7">
      <alignment horizontal="right" vertical="center"/>
    </xf>
    <xf numFmtId="0" fontId="11" fillId="0" borderId="0">
      <alignment vertical="center"/>
    </xf>
    <xf numFmtId="178" fontId="7" fillId="0" borderId="7">
      <alignment horizontal="right" vertical="center"/>
    </xf>
    <xf numFmtId="49" fontId="7" fillId="0" borderId="7">
      <alignment horizontal="left" vertical="center" wrapText="1"/>
    </xf>
    <xf numFmtId="178" fontId="7" fillId="0" borderId="7">
      <alignment horizontal="right" vertical="center"/>
    </xf>
    <xf numFmtId="179" fontId="7" fillId="0" borderId="7">
      <alignment horizontal="right" vertical="center"/>
    </xf>
    <xf numFmtId="180" fontId="7" fillId="0" borderId="7">
      <alignment horizontal="right" vertical="center"/>
    </xf>
  </cellStyleXfs>
  <cellXfs count="242">
    <xf numFmtId="0" fontId="0" fillId="0" borderId="0" xfId="0" applyFont="1">
      <alignment vertical="top"/>
      <protection locked="0"/>
    </xf>
    <xf numFmtId="0" fontId="1" fillId="0" borderId="0" xfId="0" applyFont="1" applyAlignment="1">
      <alignment vertical="center"/>
      <protection locked="0"/>
    </xf>
    <xf numFmtId="49" fontId="2" fillId="0" borderId="0" xfId="0" applyNumberFormat="1" applyFont="1" applyAlignment="1" applyProtection="1">
      <alignment vertical="center"/>
    </xf>
    <xf numFmtId="0" fontId="2" fillId="0" borderId="0" xfId="0" applyFont="1" applyAlignment="1" applyProtection="1">
      <alignment vertical="center"/>
    </xf>
    <xf numFmtId="0" fontId="2" fillId="0" borderId="0" xfId="0" applyFont="1" applyAlignment="1">
      <alignment horizontal="right" vertical="center"/>
      <protection locked="0"/>
    </xf>
    <xf numFmtId="0" fontId="3" fillId="0" borderId="0" xfId="0" applyFont="1" applyAlignment="1" applyProtection="1">
      <alignment horizontal="center" vertical="center"/>
    </xf>
    <xf numFmtId="0" fontId="4" fillId="0" borderId="0" xfId="0" applyFont="1" applyAlignment="1" applyProtection="1">
      <alignment horizontal="center" vertical="center"/>
    </xf>
    <xf numFmtId="0" fontId="5" fillId="0" borderId="0" xfId="0" applyFont="1" applyAlignment="1">
      <alignment horizontal="left" vertical="center"/>
      <protection locked="0"/>
    </xf>
    <xf numFmtId="0" fontId="6" fillId="0" borderId="0" xfId="0" applyFont="1" applyAlignment="1" applyProtection="1">
      <alignment horizontal="left" vertical="center"/>
    </xf>
    <xf numFmtId="0" fontId="6" fillId="0" borderId="0" xfId="0" applyFont="1" applyAlignment="1" applyProtection="1">
      <alignment vertical="center"/>
    </xf>
    <xf numFmtId="0" fontId="6" fillId="0" borderId="1" xfId="0" applyFont="1" applyBorder="1" applyAlignment="1">
      <alignment horizontal="center" vertical="center" wrapText="1"/>
      <protection locked="0"/>
    </xf>
    <xf numFmtId="0" fontId="6" fillId="0" borderId="1" xfId="0" applyFont="1" applyBorder="1" applyAlignment="1" applyProtection="1">
      <alignment horizontal="center" vertical="center" wrapText="1"/>
    </xf>
    <xf numFmtId="0" fontId="6" fillId="0" borderId="2" xfId="0" applyFont="1" applyBorder="1" applyAlignment="1" applyProtection="1">
      <alignment horizontal="center" vertical="center"/>
    </xf>
    <xf numFmtId="0" fontId="6" fillId="0" borderId="3" xfId="0" applyFont="1" applyBorder="1" applyAlignment="1" applyProtection="1">
      <alignment horizontal="center" vertical="center"/>
    </xf>
    <xf numFmtId="0" fontId="6" fillId="0" borderId="4" xfId="0" applyFont="1" applyBorder="1" applyAlignment="1" applyProtection="1">
      <alignment horizontal="center" vertical="center"/>
    </xf>
    <xf numFmtId="0" fontId="6" fillId="0" borderId="5" xfId="0" applyFont="1" applyBorder="1" applyAlignment="1">
      <alignment horizontal="center" vertical="center" wrapText="1"/>
      <protection locked="0"/>
    </xf>
    <xf numFmtId="0" fontId="6" fillId="0" borderId="5" xfId="0" applyFont="1" applyBorder="1" applyAlignment="1" applyProtection="1">
      <alignment horizontal="center" vertical="center" wrapText="1"/>
    </xf>
    <xf numFmtId="0" fontId="6" fillId="0" borderId="6" xfId="0" applyFont="1" applyBorder="1" applyAlignment="1">
      <alignment horizontal="center" vertical="center" wrapText="1"/>
      <protection locked="0"/>
    </xf>
    <xf numFmtId="0" fontId="6" fillId="0" borderId="6" xfId="0" applyFont="1" applyBorder="1" applyAlignment="1" applyProtection="1">
      <alignment horizontal="center" vertical="center" wrapText="1"/>
    </xf>
    <xf numFmtId="0" fontId="2" fillId="0" borderId="7" xfId="0" applyFont="1" applyBorder="1" applyAlignment="1" applyProtection="1">
      <alignment horizontal="center" vertical="center"/>
    </xf>
    <xf numFmtId="0" fontId="2" fillId="0" borderId="7" xfId="0" applyFont="1" applyBorder="1" applyAlignment="1">
      <alignment horizontal="center" vertical="center"/>
      <protection locked="0"/>
    </xf>
    <xf numFmtId="0" fontId="5" fillId="0" borderId="7" xfId="0" applyFont="1" applyBorder="1" applyAlignment="1">
      <alignment horizontal="left" vertical="center" wrapText="1"/>
      <protection locked="0"/>
    </xf>
    <xf numFmtId="0" fontId="5" fillId="0" borderId="7" xfId="0" applyFont="1" applyBorder="1" applyAlignment="1">
      <alignment horizontal="left" vertical="center"/>
      <protection locked="0"/>
    </xf>
    <xf numFmtId="178" fontId="7" fillId="0" borderId="7" xfId="0" applyNumberFormat="1" applyFont="1" applyBorder="1" applyAlignment="1">
      <alignment horizontal="right" vertical="center"/>
      <protection locked="0"/>
    </xf>
    <xf numFmtId="49" fontId="7" fillId="0" borderId="7" xfId="54" applyNumberFormat="1" applyFont="1" applyBorder="1" applyProtection="1">
      <alignment horizontal="left" vertical="center" wrapText="1"/>
      <protection locked="0"/>
    </xf>
    <xf numFmtId="0" fontId="5" fillId="0" borderId="2" xfId="0" applyFont="1" applyBorder="1" applyAlignment="1">
      <alignment horizontal="center" vertical="center" wrapText="1"/>
      <protection locked="0"/>
    </xf>
    <xf numFmtId="0" fontId="5" fillId="0" borderId="3" xfId="0" applyFont="1" applyBorder="1" applyAlignment="1">
      <alignment horizontal="left" vertical="center" wrapText="1"/>
      <protection locked="0"/>
    </xf>
    <xf numFmtId="0" fontId="5" fillId="0" borderId="4" xfId="0" applyFont="1" applyBorder="1" applyAlignment="1">
      <alignment horizontal="left" vertical="center" wrapText="1"/>
      <protection locked="0"/>
    </xf>
    <xf numFmtId="49" fontId="2" fillId="0" borderId="0" xfId="0" applyNumberFormat="1" applyFont="1" applyAlignment="1" applyProtection="1"/>
    <xf numFmtId="0" fontId="2" fillId="0" borderId="0" xfId="0" applyFont="1" applyAlignment="1" applyProtection="1"/>
    <xf numFmtId="0" fontId="6" fillId="0" borderId="1" xfId="0" applyFont="1" applyBorder="1" applyAlignment="1" applyProtection="1">
      <alignment horizontal="center" vertical="center"/>
    </xf>
    <xf numFmtId="0" fontId="6" fillId="0" borderId="5" xfId="0" applyFont="1" applyBorder="1" applyAlignment="1" applyProtection="1">
      <alignment horizontal="center" vertical="center"/>
    </xf>
    <xf numFmtId="0" fontId="6" fillId="0" borderId="6" xfId="0" applyFont="1" applyBorder="1" applyAlignment="1" applyProtection="1">
      <alignment horizontal="center" vertical="center"/>
    </xf>
    <xf numFmtId="0" fontId="5" fillId="0" borderId="7" xfId="0" applyFont="1" applyBorder="1" applyAlignment="1" applyProtection="1">
      <alignment horizontal="left" vertical="center" wrapText="1"/>
    </xf>
    <xf numFmtId="0" fontId="2" fillId="0" borderId="2" xfId="0" applyFont="1" applyBorder="1" applyAlignment="1">
      <alignment horizontal="center" vertical="center" wrapText="1"/>
      <protection locked="0"/>
    </xf>
    <xf numFmtId="0" fontId="5" fillId="0" borderId="3" xfId="0" applyFont="1" applyBorder="1" applyAlignment="1" applyProtection="1">
      <alignment horizontal="left" vertical="center"/>
    </xf>
    <xf numFmtId="0" fontId="5" fillId="0" borderId="4" xfId="0" applyFont="1" applyBorder="1" applyAlignment="1" applyProtection="1">
      <alignment horizontal="left" vertical="center"/>
    </xf>
    <xf numFmtId="0" fontId="5" fillId="0" borderId="0" xfId="0" applyFont="1" applyAlignment="1">
      <alignment horizontal="right" vertical="center"/>
      <protection locked="0"/>
    </xf>
    <xf numFmtId="0" fontId="5" fillId="0" borderId="0" xfId="0" applyFont="1" applyAlignment="1" applyProtection="1">
      <alignment horizontal="right" vertical="center"/>
    </xf>
    <xf numFmtId="0" fontId="3" fillId="0" borderId="0" xfId="0" applyFont="1" applyAlignment="1" applyProtection="1">
      <alignment horizontal="center" vertical="center" wrapText="1"/>
    </xf>
    <xf numFmtId="0" fontId="5" fillId="0" borderId="0" xfId="0" applyFont="1" applyAlignment="1" applyProtection="1">
      <alignment horizontal="left" vertical="center"/>
    </xf>
    <xf numFmtId="0" fontId="2" fillId="0" borderId="0" xfId="0" applyFont="1" applyAlignment="1" applyProtection="1">
      <alignment horizontal="right" vertical="center" wrapText="1"/>
    </xf>
    <xf numFmtId="0" fontId="6" fillId="0" borderId="2" xfId="0" applyFont="1" applyBorder="1" applyAlignment="1" applyProtection="1">
      <alignment horizontal="center" vertical="center" wrapText="1"/>
    </xf>
    <xf numFmtId="0" fontId="6" fillId="0" borderId="3" xfId="0" applyFont="1" applyBorder="1" applyAlignment="1" applyProtection="1">
      <alignment horizontal="center" vertical="center" wrapText="1"/>
    </xf>
    <xf numFmtId="0" fontId="6" fillId="0" borderId="4" xfId="0" applyFont="1" applyBorder="1" applyAlignment="1" applyProtection="1">
      <alignment horizontal="center" vertical="center" wrapText="1"/>
    </xf>
    <xf numFmtId="0" fontId="6" fillId="0" borderId="7" xfId="0" applyFont="1" applyBorder="1" applyAlignment="1" applyProtection="1">
      <alignment horizontal="center" vertical="center" wrapText="1"/>
    </xf>
    <xf numFmtId="0" fontId="5" fillId="0" borderId="8" xfId="0" applyFont="1" applyFill="1" applyBorder="1" applyAlignment="1" applyProtection="1">
      <alignment horizontal="center" vertical="center" wrapText="1"/>
    </xf>
    <xf numFmtId="0" fontId="5" fillId="0" borderId="8" xfId="0" applyFont="1" applyFill="1" applyBorder="1" applyAlignment="1" applyProtection="1">
      <alignment horizontal="center" vertical="center" wrapText="1"/>
    </xf>
    <xf numFmtId="0" fontId="5" fillId="0" borderId="8" xfId="0" applyFont="1" applyBorder="1" applyAlignment="1" applyProtection="1">
      <alignment horizontal="center" vertical="center" wrapText="1"/>
    </xf>
    <xf numFmtId="0" fontId="5" fillId="0" borderId="9" xfId="0" applyFont="1" applyBorder="1" applyAlignment="1" applyProtection="1">
      <alignment horizontal="center" vertical="center" wrapText="1"/>
    </xf>
    <xf numFmtId="3" fontId="5" fillId="0" borderId="9" xfId="0" applyNumberFormat="1" applyFont="1" applyBorder="1" applyAlignment="1" applyProtection="1">
      <alignment horizontal="center" vertical="center"/>
    </xf>
    <xf numFmtId="178" fontId="7" fillId="0" borderId="7" xfId="0" applyNumberFormat="1" applyFont="1" applyBorder="1" applyAlignment="1">
      <alignment horizontal="center" vertical="center"/>
      <protection locked="0"/>
    </xf>
    <xf numFmtId="0" fontId="5" fillId="0" borderId="10" xfId="0" applyFont="1" applyBorder="1" applyAlignment="1">
      <alignment horizontal="center" vertical="center" wrapText="1"/>
      <protection locked="0"/>
    </xf>
    <xf numFmtId="0" fontId="5" fillId="0" borderId="11" xfId="0" applyFont="1" applyBorder="1" applyAlignment="1">
      <alignment horizontal="center" vertical="center" wrapText="1"/>
      <protection locked="0"/>
    </xf>
    <xf numFmtId="180" fontId="7" fillId="0" borderId="7" xfId="57" applyNumberFormat="1" applyFont="1" applyBorder="1" applyAlignment="1" applyProtection="1">
      <alignment horizontal="center" vertical="center"/>
      <protection locked="0"/>
    </xf>
    <xf numFmtId="0" fontId="4" fillId="0" borderId="0" xfId="0" applyFont="1" applyAlignment="1">
      <alignment horizontal="center" vertical="center"/>
      <protection locked="0"/>
    </xf>
    <xf numFmtId="0" fontId="5" fillId="0" borderId="0" xfId="0" applyFont="1">
      <alignment vertical="top"/>
      <protection locked="0"/>
    </xf>
    <xf numFmtId="0" fontId="6" fillId="0" borderId="7" xfId="0" applyFont="1" applyBorder="1" applyAlignment="1">
      <alignment horizontal="center" vertical="center"/>
      <protection locked="0"/>
    </xf>
    <xf numFmtId="0" fontId="5" fillId="0" borderId="7" xfId="0" applyFont="1" applyBorder="1" applyAlignment="1" applyProtection="1">
      <alignment vertical="center" wrapText="1"/>
    </xf>
    <xf numFmtId="0" fontId="5" fillId="0" borderId="7" xfId="0" applyFont="1" applyBorder="1" applyAlignment="1" applyProtection="1">
      <alignment horizontal="center" vertical="center" wrapText="1"/>
    </xf>
    <xf numFmtId="0" fontId="5" fillId="0" borderId="7" xfId="0" applyFont="1" applyBorder="1" applyAlignment="1">
      <alignment horizontal="center" vertical="center"/>
      <protection locked="0"/>
    </xf>
    <xf numFmtId="0" fontId="5" fillId="0" borderId="7" xfId="0" applyFont="1" applyBorder="1" applyAlignment="1">
      <alignment horizontal="center" vertical="center" wrapText="1"/>
      <protection locked="0"/>
    </xf>
    <xf numFmtId="0" fontId="2" fillId="0" borderId="0" xfId="0" applyFont="1" applyAlignment="1" applyProtection="1">
      <alignment horizontal="right" vertical="center"/>
    </xf>
    <xf numFmtId="0" fontId="8" fillId="0" borderId="0" xfId="0" applyFont="1" applyAlignment="1">
      <alignment horizontal="center" vertical="center" wrapText="1"/>
      <protection locked="0"/>
    </xf>
    <xf numFmtId="0" fontId="5" fillId="0" borderId="0" xfId="0" applyFont="1" applyAlignment="1" applyProtection="1">
      <alignment horizontal="left" vertical="center" wrapText="1"/>
    </xf>
    <xf numFmtId="0" fontId="6" fillId="0" borderId="0" xfId="0" applyFont="1" applyAlignment="1" applyProtection="1">
      <alignment wrapText="1"/>
    </xf>
    <xf numFmtId="0" fontId="2" fillId="0" borderId="0" xfId="0" applyFont="1" applyAlignment="1" applyProtection="1">
      <alignment horizontal="right" wrapText="1"/>
    </xf>
    <xf numFmtId="0" fontId="2" fillId="0" borderId="0" xfId="0" applyFont="1" applyAlignment="1" applyProtection="1">
      <alignment wrapText="1"/>
    </xf>
    <xf numFmtId="0" fontId="5" fillId="0" borderId="0" xfId="0" applyFont="1" applyAlignment="1">
      <alignment horizontal="right"/>
      <protection locked="0"/>
    </xf>
    <xf numFmtId="0" fontId="6" fillId="0" borderId="3" xfId="0" applyFont="1" applyBorder="1" applyAlignment="1">
      <alignment horizontal="center" vertical="center"/>
      <protection locked="0"/>
    </xf>
    <xf numFmtId="0" fontId="6" fillId="0" borderId="12" xfId="0" applyFont="1" applyBorder="1" applyAlignment="1" applyProtection="1">
      <alignment horizontal="center" vertical="center" wrapText="1"/>
    </xf>
    <xf numFmtId="0" fontId="6" fillId="0" borderId="7" xfId="0" applyFont="1" applyBorder="1" applyAlignment="1" applyProtection="1">
      <alignment horizontal="center" vertical="center"/>
    </xf>
    <xf numFmtId="0" fontId="2" fillId="0" borderId="0" xfId="0" applyFont="1" applyAlignment="1">
      <protection locked="0"/>
    </xf>
    <xf numFmtId="0" fontId="5" fillId="0" borderId="0" xfId="0" applyFont="1" applyAlignment="1">
      <alignment vertical="top" wrapText="1"/>
      <protection locked="0"/>
    </xf>
    <xf numFmtId="0" fontId="4" fillId="0" borderId="0" xfId="0" applyFont="1" applyAlignment="1" applyProtection="1">
      <alignment horizontal="center" vertical="center" wrapText="1"/>
    </xf>
    <xf numFmtId="0" fontId="4" fillId="0" borderId="0" xfId="0" applyFont="1" applyAlignment="1">
      <alignment horizontal="center" vertical="center" wrapText="1"/>
      <protection locked="0"/>
    </xf>
    <xf numFmtId="0" fontId="6" fillId="0" borderId="0" xfId="0" applyFont="1" applyAlignment="1">
      <protection locked="0"/>
    </xf>
    <xf numFmtId="0" fontId="6" fillId="0" borderId="13" xfId="0" applyFont="1" applyBorder="1" applyAlignment="1" applyProtection="1">
      <alignment horizontal="center" vertical="center" wrapText="1"/>
    </xf>
    <xf numFmtId="0" fontId="6" fillId="0" borderId="13" xfId="0" applyFont="1" applyBorder="1" applyAlignment="1">
      <alignment horizontal="center" vertical="center" wrapText="1"/>
      <protection locked="0"/>
    </xf>
    <xf numFmtId="0" fontId="6" fillId="0" borderId="3" xfId="0" applyFont="1" applyBorder="1" applyAlignment="1">
      <alignment horizontal="center" vertical="center" wrapText="1"/>
      <protection locked="0"/>
    </xf>
    <xf numFmtId="0" fontId="6" fillId="0" borderId="14" xfId="0" applyFont="1" applyBorder="1" applyAlignment="1" applyProtection="1">
      <alignment horizontal="center" vertical="center" wrapText="1"/>
    </xf>
    <xf numFmtId="0" fontId="6" fillId="0" borderId="14" xfId="0" applyFont="1" applyBorder="1" applyAlignment="1">
      <alignment horizontal="center" vertical="center" wrapText="1"/>
      <protection locked="0"/>
    </xf>
    <xf numFmtId="0" fontId="6" fillId="0" borderId="9" xfId="0" applyFont="1" applyBorder="1" applyAlignment="1" applyProtection="1">
      <alignment horizontal="center" vertical="center" wrapText="1"/>
    </xf>
    <xf numFmtId="0" fontId="6" fillId="0" borderId="9" xfId="0" applyFont="1" applyBorder="1" applyAlignment="1">
      <alignment horizontal="center" vertical="center" wrapText="1"/>
      <protection locked="0"/>
    </xf>
    <xf numFmtId="3" fontId="6" fillId="0" borderId="6" xfId="0" applyNumberFormat="1" applyFont="1" applyBorder="1" applyAlignment="1" applyProtection="1">
      <alignment horizontal="center" vertical="center"/>
    </xf>
    <xf numFmtId="0" fontId="5" fillId="0" borderId="6" xfId="0" applyFont="1" applyBorder="1" applyAlignment="1" applyProtection="1">
      <alignment horizontal="left" vertical="center" wrapText="1"/>
    </xf>
    <xf numFmtId="0" fontId="5" fillId="0" borderId="9" xfId="0" applyFont="1" applyBorder="1" applyAlignment="1" applyProtection="1">
      <alignment horizontal="left" vertical="center" wrapText="1"/>
    </xf>
    <xf numFmtId="0" fontId="5" fillId="0" borderId="9" xfId="0" applyFont="1" applyBorder="1" applyAlignment="1">
      <alignment horizontal="left" vertical="center" wrapText="1"/>
      <protection locked="0"/>
    </xf>
    <xf numFmtId="0" fontId="5" fillId="0" borderId="15" xfId="0" applyFont="1" applyBorder="1" applyAlignment="1" applyProtection="1">
      <alignment horizontal="center" vertical="center"/>
    </xf>
    <xf numFmtId="0" fontId="5" fillId="0" borderId="16" xfId="0" applyFont="1" applyBorder="1" applyAlignment="1" applyProtection="1">
      <alignment horizontal="left" vertical="center"/>
    </xf>
    <xf numFmtId="0" fontId="5" fillId="0" borderId="16" xfId="0" applyFont="1" applyBorder="1" applyAlignment="1">
      <alignment horizontal="left" vertical="center"/>
      <protection locked="0"/>
    </xf>
    <xf numFmtId="0" fontId="5" fillId="0" borderId="0" xfId="0" applyFont="1" applyAlignment="1">
      <alignment horizontal="right" vertical="center" wrapText="1"/>
      <protection locked="0"/>
    </xf>
    <xf numFmtId="0" fontId="5" fillId="0" borderId="0" xfId="0" applyFont="1" applyAlignment="1" applyProtection="1">
      <alignment horizontal="right" vertical="center" wrapText="1"/>
    </xf>
    <xf numFmtId="0" fontId="5" fillId="0" borderId="0" xfId="0" applyFont="1" applyAlignment="1">
      <alignment horizontal="right" wrapText="1"/>
      <protection locked="0"/>
    </xf>
    <xf numFmtId="0" fontId="6" fillId="0" borderId="16" xfId="0" applyFont="1" applyBorder="1" applyAlignment="1" applyProtection="1">
      <alignment horizontal="center" vertical="center" wrapText="1"/>
    </xf>
    <xf numFmtId="0" fontId="6" fillId="0" borderId="16" xfId="0" applyFont="1" applyBorder="1" applyAlignment="1">
      <alignment horizontal="center" vertical="center"/>
      <protection locked="0"/>
    </xf>
    <xf numFmtId="0" fontId="6" fillId="0" borderId="16" xfId="0" applyFont="1" applyBorder="1" applyAlignment="1">
      <alignment horizontal="center" vertical="center" wrapText="1"/>
      <protection locked="0"/>
    </xf>
    <xf numFmtId="0" fontId="6" fillId="0" borderId="7" xfId="0" applyFont="1" applyBorder="1" applyAlignment="1">
      <alignment horizontal="center" vertical="center" wrapText="1"/>
      <protection locked="0"/>
    </xf>
    <xf numFmtId="0" fontId="6" fillId="0" borderId="0" xfId="0" applyFont="1" applyAlignment="1" applyProtection="1"/>
    <xf numFmtId="0" fontId="6" fillId="0" borderId="9" xfId="0" applyFont="1" applyBorder="1" applyAlignment="1" applyProtection="1">
      <alignment horizontal="center" vertical="center"/>
    </xf>
    <xf numFmtId="0" fontId="6" fillId="0" borderId="9" xfId="0" applyFont="1" applyBorder="1" applyAlignment="1">
      <alignment horizontal="center" vertical="center"/>
      <protection locked="0"/>
    </xf>
    <xf numFmtId="0" fontId="5" fillId="0" borderId="9" xfId="0" applyFont="1" applyBorder="1" applyAlignment="1" applyProtection="1">
      <alignment horizontal="right" vertical="center"/>
    </xf>
    <xf numFmtId="0" fontId="5" fillId="0" borderId="6" xfId="0" applyFont="1" applyBorder="1" applyAlignment="1" applyProtection="1">
      <alignment horizontal="left" vertical="center" wrapText="1" indent="1"/>
    </xf>
    <xf numFmtId="3" fontId="5" fillId="0" borderId="9" xfId="0" applyNumberFormat="1" applyFont="1" applyBorder="1" applyAlignment="1" applyProtection="1">
      <alignment horizontal="right" vertical="center"/>
    </xf>
    <xf numFmtId="0" fontId="5" fillId="0" borderId="9" xfId="0" applyFont="1" applyFill="1" applyBorder="1" applyAlignment="1" applyProtection="1">
      <alignment horizontal="left" vertical="center" wrapText="1"/>
    </xf>
    <xf numFmtId="3" fontId="5" fillId="0" borderId="9" xfId="0" applyNumberFormat="1" applyFont="1" applyFill="1" applyBorder="1" applyAlignment="1" applyProtection="1">
      <alignment horizontal="right" vertical="center"/>
    </xf>
    <xf numFmtId="0" fontId="9" fillId="0" borderId="0" xfId="0" applyFont="1" applyAlignment="1">
      <alignment horizontal="right"/>
      <protection locked="0"/>
    </xf>
    <xf numFmtId="49" fontId="9" fillId="0" borderId="0" xfId="0" applyNumberFormat="1" applyFont="1" applyAlignment="1">
      <protection locked="0"/>
    </xf>
    <xf numFmtId="0" fontId="2" fillId="0" borderId="0" xfId="0" applyFont="1" applyAlignment="1" applyProtection="1">
      <alignment horizontal="right"/>
    </xf>
    <xf numFmtId="0" fontId="3" fillId="0" borderId="0" xfId="0" applyFont="1" applyAlignment="1">
      <alignment horizontal="center" vertical="center" wrapText="1"/>
      <protection locked="0"/>
    </xf>
    <xf numFmtId="0" fontId="10" fillId="0" borderId="0" xfId="0" applyFont="1" applyAlignment="1">
      <alignment horizontal="center" vertical="center" wrapText="1"/>
      <protection locked="0"/>
    </xf>
    <xf numFmtId="0" fontId="10" fillId="0" borderId="0" xfId="0" applyFont="1" applyAlignment="1">
      <alignment horizontal="center" vertical="center"/>
      <protection locked="0"/>
    </xf>
    <xf numFmtId="0" fontId="10" fillId="0" borderId="0" xfId="0" applyFont="1" applyAlignment="1" applyProtection="1">
      <alignment horizontal="center" vertical="center"/>
    </xf>
    <xf numFmtId="0" fontId="6" fillId="0" borderId="1" xfId="0" applyFont="1" applyBorder="1" applyAlignment="1">
      <alignment horizontal="center" vertical="center"/>
      <protection locked="0"/>
    </xf>
    <xf numFmtId="49" fontId="6" fillId="0" borderId="13" xfId="0" applyNumberFormat="1" applyFont="1" applyBorder="1" applyAlignment="1">
      <alignment horizontal="center" vertical="center" wrapText="1"/>
      <protection locked="0"/>
    </xf>
    <xf numFmtId="0" fontId="6" fillId="0" borderId="13" xfId="0" applyFont="1" applyBorder="1" applyAlignment="1">
      <alignment horizontal="center" vertical="center"/>
      <protection locked="0"/>
    </xf>
    <xf numFmtId="0" fontId="6" fillId="0" borderId="6" xfId="0" applyFont="1" applyBorder="1" applyAlignment="1">
      <alignment horizontal="center" vertical="center"/>
      <protection locked="0"/>
    </xf>
    <xf numFmtId="49" fontId="6" fillId="0" borderId="9" xfId="0" applyNumberFormat="1" applyFont="1" applyBorder="1" applyAlignment="1">
      <alignment horizontal="center" vertical="center" wrapText="1"/>
      <protection locked="0"/>
    </xf>
    <xf numFmtId="49" fontId="6" fillId="0" borderId="9" xfId="0" applyNumberFormat="1" applyFont="1" applyBorder="1" applyAlignment="1">
      <alignment horizontal="center" vertical="center"/>
      <protection locked="0"/>
    </xf>
    <xf numFmtId="0" fontId="5" fillId="0" borderId="6" xfId="0" applyFont="1" applyBorder="1" applyAlignment="1">
      <alignment horizontal="left" vertical="center" wrapText="1"/>
      <protection locked="0"/>
    </xf>
    <xf numFmtId="0" fontId="2" fillId="0" borderId="2" xfId="0" applyFont="1" applyBorder="1" applyAlignment="1">
      <alignment horizontal="center" vertical="center"/>
      <protection locked="0"/>
    </xf>
    <xf numFmtId="0" fontId="2" fillId="0" borderId="3" xfId="0" applyFont="1" applyBorder="1" applyAlignment="1">
      <alignment horizontal="center" vertical="center"/>
      <protection locked="0"/>
    </xf>
    <xf numFmtId="0" fontId="2" fillId="0" borderId="4" xfId="0" applyFont="1" applyBorder="1" applyAlignment="1">
      <alignment horizontal="center" vertical="center"/>
      <protection locked="0"/>
    </xf>
    <xf numFmtId="0" fontId="0" fillId="0" borderId="0" xfId="0" applyFont="1" applyFill="1">
      <alignment vertical="top"/>
      <protection locked="0"/>
    </xf>
    <xf numFmtId="0" fontId="3" fillId="0" borderId="0" xfId="0" applyFont="1" applyFill="1" applyAlignment="1" applyProtection="1">
      <alignment horizontal="center" vertical="center"/>
    </xf>
    <xf numFmtId="0" fontId="4" fillId="0" borderId="0" xfId="0" applyFont="1" applyFill="1" applyAlignment="1" applyProtection="1">
      <alignment horizontal="center" vertical="center"/>
    </xf>
    <xf numFmtId="0" fontId="4" fillId="0" borderId="0" xfId="0" applyFont="1" applyFill="1" applyAlignment="1">
      <alignment horizontal="center" vertical="center"/>
      <protection locked="0"/>
    </xf>
    <xf numFmtId="0" fontId="5" fillId="0" borderId="0" xfId="0" applyFont="1" applyFill="1" applyAlignment="1">
      <alignment horizontal="left" vertical="center"/>
      <protection locked="0"/>
    </xf>
    <xf numFmtId="0" fontId="2" fillId="0" borderId="0" xfId="0" applyFont="1" applyFill="1" applyAlignment="1" applyProtection="1">
      <alignment vertical="center"/>
    </xf>
    <xf numFmtId="0" fontId="5" fillId="0" borderId="0" xfId="0" applyFont="1" applyFill="1">
      <alignment vertical="top"/>
      <protection locked="0"/>
    </xf>
    <xf numFmtId="0" fontId="6" fillId="0" borderId="7" xfId="0" applyFont="1" applyFill="1" applyBorder="1" applyAlignment="1" applyProtection="1">
      <alignment horizontal="center" vertical="center" wrapText="1"/>
    </xf>
    <xf numFmtId="0" fontId="6" fillId="0" borderId="7" xfId="0" applyFont="1" applyFill="1" applyBorder="1" applyAlignment="1">
      <alignment horizontal="center" vertical="center"/>
      <protection locked="0"/>
    </xf>
    <xf numFmtId="3" fontId="6" fillId="0" borderId="7" xfId="0" applyNumberFormat="1" applyFont="1" applyFill="1" applyBorder="1" applyAlignment="1" applyProtection="1">
      <alignment horizontal="center" vertical="center"/>
    </xf>
    <xf numFmtId="0" fontId="5" fillId="0" borderId="7" xfId="0" applyFont="1" applyFill="1" applyBorder="1" applyAlignment="1" applyProtection="1">
      <alignment horizontal="left" vertical="center" wrapText="1"/>
    </xf>
    <xf numFmtId="0" fontId="5" fillId="0" borderId="7" xfId="0" applyFont="1" applyFill="1" applyBorder="1" applyAlignment="1" applyProtection="1">
      <alignment vertical="center" wrapText="1"/>
    </xf>
    <xf numFmtId="0" fontId="5" fillId="0" borderId="7" xfId="0" applyFont="1" applyFill="1" applyBorder="1" applyAlignment="1" applyProtection="1">
      <alignment horizontal="center" vertical="center" wrapText="1"/>
    </xf>
    <xf numFmtId="0" fontId="5" fillId="0" borderId="7" xfId="0" applyFont="1" applyFill="1" applyBorder="1" applyAlignment="1">
      <alignment horizontal="center" vertical="center"/>
      <protection locked="0"/>
    </xf>
    <xf numFmtId="0" fontId="5" fillId="0" borderId="7" xfId="0" applyFont="1" applyFill="1" applyBorder="1" applyAlignment="1" applyProtection="1">
      <alignment horizontal="left" vertical="center" wrapText="1" indent="1"/>
    </xf>
    <xf numFmtId="0" fontId="5" fillId="0" borderId="7" xfId="0" applyFont="1" applyFill="1" applyBorder="1" applyAlignment="1">
      <alignment horizontal="left" vertical="center" wrapText="1"/>
      <protection locked="0"/>
    </xf>
    <xf numFmtId="0" fontId="5" fillId="0" borderId="0" xfId="0" applyFont="1" applyFill="1" applyAlignment="1">
      <alignment horizontal="right" vertical="center" wrapText="1"/>
      <protection locked="0"/>
    </xf>
    <xf numFmtId="0" fontId="5" fillId="0" borderId="1" xfId="0" applyFont="1" applyFill="1" applyBorder="1" applyAlignment="1" applyProtection="1">
      <alignment horizontal="center" vertical="center" wrapText="1"/>
    </xf>
    <xf numFmtId="0" fontId="5" fillId="0" borderId="5" xfId="0" applyFont="1" applyFill="1" applyBorder="1" applyAlignment="1" applyProtection="1">
      <alignment horizontal="center" vertical="center" wrapText="1"/>
    </xf>
    <xf numFmtId="0" fontId="5" fillId="0" borderId="6" xfId="0" applyFont="1" applyFill="1" applyBorder="1" applyAlignment="1" applyProtection="1">
      <alignment horizontal="center" vertical="center" wrapText="1"/>
    </xf>
    <xf numFmtId="49" fontId="11" fillId="0" borderId="17" xfId="52" applyNumberFormat="1" applyFill="1" applyBorder="1" applyAlignment="1">
      <alignment horizontal="left" vertical="center" wrapText="1"/>
    </xf>
    <xf numFmtId="49" fontId="12" fillId="0" borderId="17" xfId="52" applyNumberFormat="1" applyFont="1" applyFill="1" applyBorder="1" applyAlignment="1">
      <alignment horizontal="left" vertical="center" wrapText="1"/>
    </xf>
    <xf numFmtId="3" fontId="2" fillId="0" borderId="7" xfId="0" applyNumberFormat="1" applyFont="1" applyBorder="1" applyAlignment="1" applyProtection="1">
      <alignment horizontal="center" vertical="center"/>
    </xf>
    <xf numFmtId="0" fontId="2" fillId="0" borderId="7" xfId="0" applyFont="1" applyBorder="1" applyAlignment="1" applyProtection="1">
      <alignment vertical="center"/>
    </xf>
    <xf numFmtId="0" fontId="6" fillId="0" borderId="12" xfId="0" applyFont="1" applyBorder="1" applyAlignment="1" applyProtection="1">
      <alignment horizontal="center" vertical="center"/>
    </xf>
    <xf numFmtId="0" fontId="6" fillId="0" borderId="13" xfId="0" applyFont="1" applyBorder="1" applyAlignment="1" applyProtection="1">
      <alignment horizontal="center" vertical="center"/>
    </xf>
    <xf numFmtId="0" fontId="6" fillId="0" borderId="15" xfId="0" applyFont="1" applyBorder="1" applyAlignment="1">
      <alignment horizontal="center" vertical="center" wrapText="1"/>
      <protection locked="0"/>
    </xf>
    <xf numFmtId="0" fontId="6" fillId="0" borderId="5" xfId="0" applyFont="1" applyBorder="1" applyAlignment="1">
      <alignment horizontal="center" vertical="center"/>
      <protection locked="0"/>
    </xf>
    <xf numFmtId="0" fontId="2" fillId="0" borderId="0" xfId="0" applyFont="1">
      <alignment vertical="top"/>
      <protection locked="0"/>
    </xf>
    <xf numFmtId="49" fontId="2" fillId="0" borderId="0" xfId="0" applyNumberFormat="1" applyFont="1" applyAlignment="1">
      <protection locked="0"/>
    </xf>
    <xf numFmtId="0" fontId="3" fillId="0" borderId="0" xfId="0" applyFont="1" applyAlignment="1">
      <alignment horizontal="center" vertical="center"/>
      <protection locked="0"/>
    </xf>
    <xf numFmtId="0" fontId="6" fillId="0" borderId="0" xfId="0" applyFont="1" applyAlignment="1">
      <alignment horizontal="left" vertical="center"/>
      <protection locked="0"/>
    </xf>
    <xf numFmtId="0" fontId="6" fillId="0" borderId="2" xfId="0" applyFont="1" applyBorder="1" applyAlignment="1">
      <alignment horizontal="center" vertical="center"/>
      <protection locked="0"/>
    </xf>
    <xf numFmtId="3" fontId="2" fillId="0" borderId="7" xfId="0" applyNumberFormat="1" applyFont="1" applyBorder="1" applyAlignment="1">
      <alignment horizontal="center" vertical="center"/>
      <protection locked="0"/>
    </xf>
    <xf numFmtId="0" fontId="5" fillId="0" borderId="7" xfId="0" applyFont="1" applyBorder="1" applyAlignment="1" applyProtection="1">
      <alignment horizontal="left" vertical="center"/>
    </xf>
    <xf numFmtId="0" fontId="5" fillId="0" borderId="3" xfId="0" applyFont="1" applyBorder="1" applyAlignment="1">
      <alignment horizontal="left" vertical="center"/>
      <protection locked="0"/>
    </xf>
    <xf numFmtId="0" fontId="5" fillId="0" borderId="4" xfId="0" applyFont="1" applyBorder="1" applyAlignment="1">
      <alignment horizontal="left" vertical="center"/>
      <protection locked="0"/>
    </xf>
    <xf numFmtId="0" fontId="6" fillId="0" borderId="4" xfId="0" applyFont="1" applyBorder="1" applyAlignment="1">
      <alignment horizontal="center" vertical="center"/>
      <protection locked="0"/>
    </xf>
    <xf numFmtId="0" fontId="6" fillId="0" borderId="2" xfId="0" applyFont="1" applyBorder="1" applyAlignment="1">
      <alignment horizontal="center" vertical="center" wrapText="1"/>
      <protection locked="0"/>
    </xf>
    <xf numFmtId="0" fontId="6" fillId="0" borderId="4" xfId="0" applyFont="1" applyBorder="1" applyAlignment="1">
      <alignment horizontal="center" vertical="center" wrapText="1"/>
      <protection locked="0"/>
    </xf>
    <xf numFmtId="0" fontId="2" fillId="0" borderId="0" xfId="0" applyFont="1" applyAlignment="1" applyProtection="1">
      <alignment horizontal="center"/>
    </xf>
    <xf numFmtId="0" fontId="13" fillId="0" borderId="0" xfId="0" applyFont="1" applyAlignment="1" applyProtection="1">
      <alignment horizontal="center" wrapText="1"/>
    </xf>
    <xf numFmtId="0" fontId="2" fillId="0" borderId="0" xfId="0" applyFont="1" applyAlignment="1" applyProtection="1">
      <alignment horizontal="center" wrapText="1"/>
    </xf>
    <xf numFmtId="0" fontId="14" fillId="0" borderId="6" xfId="0" applyFont="1" applyBorder="1" applyAlignment="1">
      <alignment horizontal="center" vertical="center" wrapText="1"/>
      <protection locked="0"/>
    </xf>
    <xf numFmtId="0" fontId="15" fillId="0" borderId="7" xfId="0" applyFont="1" applyBorder="1" applyAlignment="1">
      <alignment horizontal="center" vertical="center"/>
      <protection locked="0"/>
    </xf>
    <xf numFmtId="0" fontId="16" fillId="0" borderId="7" xfId="0" applyFont="1" applyBorder="1" applyAlignment="1">
      <alignment horizontal="center" vertical="center"/>
      <protection locked="0"/>
    </xf>
    <xf numFmtId="0" fontId="17" fillId="0" borderId="7" xfId="0" applyFont="1" applyBorder="1" applyAlignment="1" applyProtection="1">
      <alignment horizontal="center" vertical="center"/>
    </xf>
    <xf numFmtId="0" fontId="17" fillId="0" borderId="2" xfId="0" applyFont="1" applyBorder="1" applyAlignment="1" applyProtection="1">
      <alignment horizontal="center" vertical="center"/>
    </xf>
    <xf numFmtId="178" fontId="18" fillId="0" borderId="7" xfId="0" applyNumberFormat="1" applyFont="1" applyBorder="1" applyAlignment="1" applyProtection="1">
      <alignment horizontal="right" vertical="center"/>
    </xf>
    <xf numFmtId="178" fontId="18" fillId="0" borderId="7" xfId="0" applyNumberFormat="1" applyFont="1" applyBorder="1" applyAlignment="1" applyProtection="1">
      <alignment horizontal="center" vertical="center"/>
    </xf>
    <xf numFmtId="0" fontId="2" fillId="0" borderId="0" xfId="0" applyFont="1" applyProtection="1">
      <alignment vertical="top"/>
    </xf>
    <xf numFmtId="0" fontId="19" fillId="0" borderId="0" xfId="0" applyFont="1" applyAlignment="1" applyProtection="1">
      <alignment horizontal="center" vertical="center"/>
    </xf>
    <xf numFmtId="0" fontId="2" fillId="0" borderId="0" xfId="0" applyFont="1" applyAlignment="1">
      <alignment horizontal="left" vertical="center"/>
      <protection locked="0"/>
    </xf>
    <xf numFmtId="49" fontId="6" fillId="0" borderId="2" xfId="0" applyNumberFormat="1" applyFont="1" applyBorder="1" applyAlignment="1" applyProtection="1">
      <alignment horizontal="center" vertical="center" wrapText="1"/>
    </xf>
    <xf numFmtId="49" fontId="6" fillId="0" borderId="4" xfId="0" applyNumberFormat="1" applyFont="1" applyBorder="1" applyAlignment="1" applyProtection="1">
      <alignment horizontal="center" vertical="center" wrapText="1"/>
    </xf>
    <xf numFmtId="49" fontId="6" fillId="0" borderId="7" xfId="0" applyNumberFormat="1" applyFont="1" applyBorder="1" applyAlignment="1" applyProtection="1">
      <alignment horizontal="center" vertical="center"/>
    </xf>
    <xf numFmtId="49" fontId="6" fillId="0" borderId="7" xfId="0" applyNumberFormat="1" applyFont="1" applyBorder="1" applyAlignment="1">
      <alignment horizontal="center" vertical="center"/>
      <protection locked="0"/>
    </xf>
    <xf numFmtId="0" fontId="5" fillId="0" borderId="7" xfId="0" applyFont="1" applyBorder="1" applyAlignment="1" applyProtection="1">
      <alignment horizontal="left" vertical="center" wrapText="1" indent="1"/>
    </xf>
    <xf numFmtId="0" fontId="5" fillId="0" borderId="7" xfId="0" applyFont="1" applyBorder="1" applyAlignment="1" applyProtection="1">
      <alignment horizontal="left" vertical="center" wrapText="1" indent="2"/>
    </xf>
    <xf numFmtId="0" fontId="2" fillId="0" borderId="2" xfId="0" applyFont="1" applyBorder="1" applyAlignment="1" applyProtection="1">
      <alignment horizontal="center" vertical="center"/>
    </xf>
    <xf numFmtId="0" fontId="2" fillId="0" borderId="4" xfId="0" applyFont="1" applyBorder="1" applyAlignment="1" applyProtection="1">
      <alignment horizontal="center" vertical="center"/>
    </xf>
    <xf numFmtId="0" fontId="20" fillId="0" borderId="0" xfId="0" applyFont="1" applyAlignment="1" applyProtection="1">
      <alignment horizontal="center" vertical="center"/>
    </xf>
    <xf numFmtId="0" fontId="21" fillId="0" borderId="0" xfId="0" applyFont="1" applyAlignment="1" applyProtection="1">
      <alignment horizontal="center" vertical="center"/>
    </xf>
    <xf numFmtId="0" fontId="5" fillId="0" borderId="7" xfId="0" applyFont="1" applyBorder="1" applyAlignment="1" applyProtection="1">
      <alignment vertical="center"/>
    </xf>
    <xf numFmtId="0" fontId="5" fillId="0" borderId="7" xfId="0" applyFont="1" applyBorder="1" applyAlignment="1">
      <alignment vertical="center"/>
      <protection locked="0"/>
    </xf>
    <xf numFmtId="0" fontId="7" fillId="0" borderId="7" xfId="0" applyFont="1" applyBorder="1" applyAlignment="1">
      <alignment vertical="center"/>
      <protection locked="0"/>
    </xf>
    <xf numFmtId="0" fontId="7" fillId="0" borderId="4" xfId="0" applyFont="1" applyBorder="1" applyAlignment="1">
      <alignment horizontal="left" vertical="center"/>
      <protection locked="0"/>
    </xf>
    <xf numFmtId="0" fontId="7" fillId="0" borderId="6" xfId="0" applyFont="1" applyBorder="1" applyAlignment="1">
      <alignment vertical="center"/>
      <protection locked="0"/>
    </xf>
    <xf numFmtId="0" fontId="7" fillId="0" borderId="9" xfId="0" applyFont="1" applyBorder="1" applyAlignment="1">
      <alignment horizontal="left" vertical="center"/>
      <protection locked="0"/>
    </xf>
    <xf numFmtId="0" fontId="7" fillId="0" borderId="6" xfId="0" applyFont="1" applyBorder="1" applyAlignment="1">
      <alignment horizontal="left" vertical="center"/>
      <protection locked="0"/>
    </xf>
    <xf numFmtId="0" fontId="22" fillId="0" borderId="6" xfId="0" applyFont="1" applyBorder="1" applyAlignment="1">
      <alignment vertical="center"/>
      <protection locked="0"/>
    </xf>
    <xf numFmtId="0" fontId="23" fillId="0" borderId="6" xfId="0" applyFont="1" applyBorder="1" applyAlignment="1">
      <alignment horizontal="center" vertical="center"/>
      <protection locked="0"/>
    </xf>
    <xf numFmtId="178" fontId="23" fillId="0" borderId="7" xfId="0" applyNumberFormat="1" applyFont="1" applyBorder="1" applyAlignment="1">
      <alignment horizontal="right" vertical="center"/>
      <protection locked="0"/>
    </xf>
    <xf numFmtId="0" fontId="5" fillId="0" borderId="7" xfId="0" applyFont="1" applyBorder="1" applyAlignment="1" applyProtection="1">
      <alignment horizontal="center" vertical="center"/>
    </xf>
    <xf numFmtId="0" fontId="24" fillId="0" borderId="0" xfId="0" applyFont="1" applyAlignment="1" applyProtection="1">
      <alignment vertical="center"/>
    </xf>
    <xf numFmtId="0" fontId="25" fillId="0" borderId="0" xfId="0" applyFont="1" applyAlignment="1" applyProtection="1">
      <alignment horizontal="center" vertical="center"/>
    </xf>
    <xf numFmtId="0" fontId="5" fillId="0" borderId="0" xfId="0" applyFont="1" applyAlignment="1">
      <alignment horizontal="left" vertical="center" wrapText="1"/>
      <protection locked="0"/>
    </xf>
    <xf numFmtId="0" fontId="2" fillId="0" borderId="0" xfId="0" applyFont="1" applyAlignment="1" applyProtection="1">
      <alignment horizontal="left" vertical="center" wrapText="1"/>
    </xf>
    <xf numFmtId="3" fontId="6" fillId="0" borderId="7" xfId="0" applyNumberFormat="1" applyFont="1" applyBorder="1" applyAlignment="1" applyProtection="1">
      <alignment horizontal="center" vertical="center"/>
    </xf>
    <xf numFmtId="0" fontId="22" fillId="0" borderId="7" xfId="0" applyFont="1" applyBorder="1" applyAlignment="1">
      <alignment horizontal="left" vertical="center" wrapText="1" indent="1"/>
      <protection locked="0"/>
    </xf>
    <xf numFmtId="0" fontId="22" fillId="0" borderId="7" xfId="0" applyFont="1" applyBorder="1" applyAlignment="1" applyProtection="1">
      <alignment horizontal="left" vertical="center" wrapText="1" indent="1"/>
    </xf>
    <xf numFmtId="0" fontId="2" fillId="0" borderId="7" xfId="0" applyFont="1" applyBorder="1" applyAlignment="1">
      <alignment horizontal="left" vertical="center" wrapText="1" indent="2"/>
      <protection locked="0"/>
    </xf>
    <xf numFmtId="0" fontId="2" fillId="0" borderId="7" xfId="0" applyFont="1" applyBorder="1" applyAlignment="1" applyProtection="1">
      <alignment horizontal="left" vertical="center" wrapText="1" indent="2"/>
    </xf>
    <xf numFmtId="0" fontId="2" fillId="0" borderId="7" xfId="0" applyFont="1" applyBorder="1" applyAlignment="1">
      <alignment horizontal="center" vertical="center" wrapText="1"/>
      <protection locked="0"/>
    </xf>
    <xf numFmtId="0" fontId="2" fillId="0" borderId="7" xfId="0" applyFont="1" applyBorder="1" applyAlignment="1" applyProtection="1">
      <alignment horizontal="center" vertical="center" wrapText="1"/>
    </xf>
    <xf numFmtId="0" fontId="26" fillId="0" borderId="0" xfId="0" applyFont="1" applyAlignment="1" applyProtection="1"/>
    <xf numFmtId="0" fontId="27" fillId="0" borderId="0" xfId="0" applyFont="1" applyAlignment="1" applyProtection="1">
      <alignment horizontal="center" vertical="center"/>
    </xf>
    <xf numFmtId="0" fontId="2" fillId="0" borderId="1" xfId="0" applyFont="1" applyBorder="1" applyAlignment="1">
      <alignment horizontal="center" vertical="center" wrapText="1"/>
      <protection locked="0"/>
    </xf>
    <xf numFmtId="0" fontId="2" fillId="0" borderId="13" xfId="0" applyFont="1" applyBorder="1" applyAlignment="1">
      <alignment horizontal="center" vertical="center" wrapText="1"/>
      <protection locked="0"/>
    </xf>
    <xf numFmtId="0" fontId="2" fillId="0" borderId="3" xfId="0" applyFont="1" applyBorder="1" applyAlignment="1">
      <alignment horizontal="center" vertical="center" wrapText="1"/>
      <protection locked="0"/>
    </xf>
    <xf numFmtId="0" fontId="2" fillId="0" borderId="3" xfId="0" applyFont="1" applyBorder="1" applyAlignment="1" applyProtection="1">
      <alignment horizontal="center" vertical="center" wrapText="1"/>
    </xf>
    <xf numFmtId="0" fontId="2" fillId="0" borderId="5" xfId="0" applyFont="1" applyBorder="1" applyAlignment="1" applyProtection="1">
      <alignment horizontal="center" vertical="center"/>
    </xf>
    <xf numFmtId="0" fontId="2" fillId="0" borderId="14" xfId="0" applyFont="1" applyBorder="1" applyAlignment="1" applyProtection="1">
      <alignment horizontal="center" vertical="center"/>
    </xf>
    <xf numFmtId="0" fontId="2" fillId="0" borderId="14" xfId="0" applyFont="1" applyBorder="1" applyAlignment="1">
      <alignment horizontal="center" vertical="center" wrapText="1"/>
      <protection locked="0"/>
    </xf>
    <xf numFmtId="0" fontId="2" fillId="0" borderId="6" xfId="0" applyFont="1" applyBorder="1" applyAlignment="1" applyProtection="1">
      <alignment horizontal="center" vertical="center" wrapText="1"/>
    </xf>
    <xf numFmtId="0" fontId="2" fillId="0" borderId="9" xfId="0" applyFont="1" applyBorder="1" applyAlignment="1" applyProtection="1">
      <alignment horizontal="center" vertical="center" wrapText="1"/>
    </xf>
    <xf numFmtId="0" fontId="2" fillId="0" borderId="9" xfId="0" applyFont="1" applyBorder="1" applyAlignment="1" applyProtection="1">
      <alignment horizontal="center" vertical="center"/>
    </xf>
    <xf numFmtId="0" fontId="5" fillId="0" borderId="6" xfId="0" applyFont="1" applyBorder="1" applyAlignment="1" applyProtection="1">
      <alignment vertical="center" wrapText="1"/>
    </xf>
    <xf numFmtId="0" fontId="5" fillId="0" borderId="9" xfId="0" applyFont="1" applyBorder="1" applyAlignment="1" applyProtection="1">
      <alignment vertical="center" wrapText="1"/>
    </xf>
    <xf numFmtId="0" fontId="5" fillId="0" borderId="6" xfId="0" applyFont="1" applyBorder="1" applyAlignment="1" applyProtection="1">
      <alignment horizontal="center" vertical="center"/>
    </xf>
    <xf numFmtId="0" fontId="5" fillId="0" borderId="9" xfId="0" applyFont="1" applyBorder="1" applyAlignment="1" applyProtection="1">
      <alignment vertical="center"/>
    </xf>
    <xf numFmtId="0" fontId="24" fillId="0" borderId="0" xfId="0" applyFont="1" applyProtection="1">
      <alignment vertical="top"/>
    </xf>
    <xf numFmtId="0" fontId="27" fillId="0" borderId="0" xfId="0" applyFont="1" applyAlignment="1">
      <alignment horizontal="center" vertical="center"/>
      <protection locked="0"/>
    </xf>
    <xf numFmtId="0" fontId="2" fillId="0" borderId="3" xfId="0" applyFont="1" applyBorder="1" applyAlignment="1" applyProtection="1">
      <alignment horizontal="center" vertical="center"/>
    </xf>
    <xf numFmtId="0" fontId="2" fillId="0" borderId="4" xfId="0" applyFont="1" applyBorder="1" applyAlignment="1" applyProtection="1">
      <alignment horizontal="center" vertical="center" wrapText="1"/>
    </xf>
    <xf numFmtId="0" fontId="2" fillId="0" borderId="16" xfId="0" applyFont="1" applyBorder="1" applyAlignment="1" applyProtection="1">
      <alignment horizontal="center" vertical="center"/>
    </xf>
    <xf numFmtId="0" fontId="5" fillId="0" borderId="9" xfId="0" applyFont="1" applyBorder="1" applyAlignment="1">
      <alignment horizontal="center" vertical="center"/>
      <protection locked="0"/>
    </xf>
    <xf numFmtId="0" fontId="2" fillId="2" borderId="4" xfId="0" applyFont="1" applyFill="1" applyBorder="1" applyAlignment="1">
      <alignment horizontal="center" vertical="center" wrapText="1"/>
      <protection locked="0"/>
    </xf>
    <xf numFmtId="0" fontId="28" fillId="0" borderId="0" xfId="0" applyFont="1" applyAlignment="1" applyProtection="1">
      <alignment horizontal="center" vertical="top"/>
    </xf>
    <xf numFmtId="0" fontId="29" fillId="0" borderId="0" xfId="0" applyFont="1" applyAlignment="1" applyProtection="1">
      <alignment horizontal="center" vertical="center"/>
    </xf>
    <xf numFmtId="178" fontId="7" fillId="0" borderId="18" xfId="0" applyNumberFormat="1" applyFont="1" applyBorder="1" applyAlignment="1">
      <alignment horizontal="right" vertical="center"/>
      <protection locked="0"/>
    </xf>
    <xf numFmtId="178" fontId="7" fillId="0" borderId="19" xfId="0" applyNumberFormat="1" applyFont="1" applyBorder="1" applyAlignment="1">
      <alignment horizontal="right" vertical="center"/>
      <protection locked="0"/>
    </xf>
    <xf numFmtId="0" fontId="7" fillId="0" borderId="7" xfId="0" applyFont="1" applyBorder="1" applyAlignment="1">
      <alignment horizontal="left" vertical="center"/>
      <protection locked="0"/>
    </xf>
    <xf numFmtId="0" fontId="0" fillId="0" borderId="19" xfId="0" applyFont="1" applyBorder="1">
      <alignment vertical="top"/>
      <protection locked="0"/>
    </xf>
    <xf numFmtId="178" fontId="7" fillId="0" borderId="20" xfId="0" applyNumberFormat="1" applyFont="1" applyBorder="1" applyAlignment="1">
      <alignment horizontal="right" vertical="center"/>
      <protection locked="0"/>
    </xf>
    <xf numFmtId="0" fontId="30" fillId="0" borderId="6" xfId="0" applyFont="1" applyBorder="1" applyAlignment="1" applyProtection="1">
      <alignment horizontal="center" vertical="center"/>
    </xf>
    <xf numFmtId="0" fontId="30" fillId="0" borderId="7" xfId="0" applyFont="1" applyBorder="1" applyAlignment="1" applyProtection="1">
      <alignment horizontal="center" vertical="center"/>
    </xf>
    <xf numFmtId="0" fontId="5" fillId="0" borderId="6" xfId="0" applyFont="1" applyBorder="1" applyAlignment="1" applyProtection="1">
      <alignment horizontal="left" vertical="center"/>
    </xf>
    <xf numFmtId="0" fontId="30" fillId="0" borderId="6" xfId="0" applyFont="1" applyBorder="1" applyAlignment="1">
      <alignment horizontal="center" vertical="center"/>
      <protection locked="0"/>
    </xf>
    <xf numFmtId="0" fontId="22" fillId="0" borderId="7" xfId="0" applyFont="1" applyBorder="1" applyAlignment="1" applyProtection="1" quotePrefix="1">
      <alignment horizontal="left" vertical="center" wrapText="1" indent="1"/>
    </xf>
    <xf numFmtId="0" fontId="2" fillId="0" borderId="7" xfId="0" applyFont="1" applyBorder="1" applyAlignment="1" applyProtection="1" quotePrefix="1">
      <alignment horizontal="left" vertical="center" wrapText="1" indent="2"/>
    </xf>
    <xf numFmtId="0" fontId="5" fillId="0" borderId="7" xfId="0" applyFont="1" applyFill="1" applyBorder="1" applyAlignment="1" applyProtection="1" quotePrefix="1">
      <alignment horizontal="left" vertical="center" wrapText="1" indent="1"/>
    </xf>
    <xf numFmtId="0" fontId="5" fillId="0" borderId="1" xfId="0" applyFont="1" applyFill="1" applyBorder="1" applyAlignment="1" applyProtection="1" quotePrefix="1">
      <alignment horizontal="center" vertical="center" wrapText="1"/>
    </xf>
    <xf numFmtId="0" fontId="5" fillId="0" borderId="6" xfId="0" applyFont="1" applyBorder="1" applyAlignment="1" applyProtection="1" quotePrefix="1">
      <alignment horizontal="left" vertical="center" wrapText="1" indent="1"/>
    </xf>
  </cellXfs>
  <cellStyles count="5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常规 3 2" xfId="52"/>
    <cellStyle name="NumberStyle" xfId="53"/>
    <cellStyle name="TextStyle" xfId="54"/>
    <cellStyle name="MoneyStyle" xfId="55"/>
    <cellStyle name="TimeStyle" xfId="56"/>
    <cellStyle name="IntegralNumberStyle" xfId="5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8"/>
  <sheetViews>
    <sheetView showZeros="0" tabSelected="1" workbookViewId="0">
      <selection activeCell="F12" sqref="F12"/>
    </sheetView>
  </sheetViews>
  <sheetFormatPr defaultColWidth="9.14285714285714" defaultRowHeight="12" customHeight="1" outlineLevelCol="3"/>
  <cols>
    <col min="1" max="1" width="31.847619047619" customWidth="1"/>
    <col min="2" max="2" width="35.5714285714286" customWidth="1"/>
    <col min="3" max="3" width="36.5714285714286" customWidth="1"/>
    <col min="4" max="4" width="33.847619047619" customWidth="1"/>
  </cols>
  <sheetData>
    <row r="1" ht="15" customHeight="1" spans="4:4">
      <c r="D1" s="38" t="s">
        <v>0</v>
      </c>
    </row>
    <row r="2" ht="36" customHeight="1" spans="1:4">
      <c r="A2" s="5" t="str">
        <f>"2025"&amp;"年部门财务收支预算总表"</f>
        <v>2025年部门财务收支预算总表</v>
      </c>
      <c r="B2" s="231"/>
      <c r="C2" s="231"/>
      <c r="D2" s="231"/>
    </row>
    <row r="3" ht="18.75" customHeight="1" spans="1:4">
      <c r="A3" s="40" t="str">
        <f>"单位名称："&amp;"临沧市临翔区交通运输局"</f>
        <v>单位名称：临沧市临翔区交通运输局</v>
      </c>
      <c r="B3" s="232"/>
      <c r="C3" s="232"/>
      <c r="D3" s="38" t="s">
        <v>1</v>
      </c>
    </row>
    <row r="4" ht="18.75" customHeight="1" spans="1:4">
      <c r="A4" s="12" t="s">
        <v>2</v>
      </c>
      <c r="B4" s="14"/>
      <c r="C4" s="12" t="s">
        <v>3</v>
      </c>
      <c r="D4" s="14"/>
    </row>
    <row r="5" ht="18.75" customHeight="1" spans="1:4">
      <c r="A5" s="30" t="s">
        <v>4</v>
      </c>
      <c r="B5" s="30" t="str">
        <f>"2025"&amp;"年预算数"</f>
        <v>2025年预算数</v>
      </c>
      <c r="C5" s="30" t="s">
        <v>5</v>
      </c>
      <c r="D5" s="30" t="str">
        <f>"2025"&amp;"年预算数"</f>
        <v>2025年预算数</v>
      </c>
    </row>
    <row r="6" ht="18.75" customHeight="1" spans="1:4">
      <c r="A6" s="32"/>
      <c r="B6" s="32"/>
      <c r="C6" s="32"/>
      <c r="D6" s="32"/>
    </row>
    <row r="7" ht="18.75" customHeight="1" spans="1:4">
      <c r="A7" s="157" t="s">
        <v>6</v>
      </c>
      <c r="B7" s="23">
        <v>63241930.38</v>
      </c>
      <c r="C7" s="157" t="s">
        <v>7</v>
      </c>
      <c r="D7" s="23"/>
    </row>
    <row r="8" ht="18.75" customHeight="1" spans="1:4">
      <c r="A8" s="157" t="s">
        <v>8</v>
      </c>
      <c r="B8" s="23"/>
      <c r="C8" s="157" t="s">
        <v>9</v>
      </c>
      <c r="D8" s="23"/>
    </row>
    <row r="9" ht="18.75" customHeight="1" spans="1:4">
      <c r="A9" s="157" t="s">
        <v>10</v>
      </c>
      <c r="B9" s="23"/>
      <c r="C9" s="157" t="s">
        <v>11</v>
      </c>
      <c r="D9" s="233"/>
    </row>
    <row r="10" ht="18.75" customHeight="1" spans="1:4">
      <c r="A10" s="157" t="s">
        <v>12</v>
      </c>
      <c r="B10" s="23"/>
      <c r="C10" s="157" t="s">
        <v>13</v>
      </c>
      <c r="D10" s="234"/>
    </row>
    <row r="11" ht="18.75" customHeight="1" spans="1:4">
      <c r="A11" s="235" t="s">
        <v>14</v>
      </c>
      <c r="B11" s="23">
        <v>570000</v>
      </c>
      <c r="C11" s="189" t="s">
        <v>15</v>
      </c>
      <c r="D11" s="236"/>
    </row>
    <row r="12" ht="18.75" customHeight="1" spans="1:4">
      <c r="A12" s="192" t="s">
        <v>16</v>
      </c>
      <c r="B12" s="23"/>
      <c r="C12" s="191" t="s">
        <v>17</v>
      </c>
      <c r="D12" s="237"/>
    </row>
    <row r="13" ht="18.75" customHeight="1" spans="1:4">
      <c r="A13" s="192" t="s">
        <v>18</v>
      </c>
      <c r="B13" s="23"/>
      <c r="C13" s="191" t="s">
        <v>19</v>
      </c>
      <c r="D13" s="23"/>
    </row>
    <row r="14" ht="18.75" customHeight="1" spans="1:4">
      <c r="A14" s="192" t="s">
        <v>20</v>
      </c>
      <c r="B14" s="23"/>
      <c r="C14" s="191" t="s">
        <v>21</v>
      </c>
      <c r="D14" s="23">
        <v>984186.5</v>
      </c>
    </row>
    <row r="15" ht="18.75" customHeight="1" spans="1:4">
      <c r="A15" s="192" t="s">
        <v>22</v>
      </c>
      <c r="B15" s="23"/>
      <c r="C15" s="191" t="s">
        <v>23</v>
      </c>
      <c r="D15" s="23">
        <v>397894.44</v>
      </c>
    </row>
    <row r="16" ht="18.75" customHeight="1" spans="1:4">
      <c r="A16" s="192" t="s">
        <v>24</v>
      </c>
      <c r="B16" s="23">
        <v>570000</v>
      </c>
      <c r="C16" s="192" t="s">
        <v>25</v>
      </c>
      <c r="D16" s="23"/>
    </row>
    <row r="17" ht="18.75" customHeight="1" spans="1:4">
      <c r="A17" s="192" t="s">
        <v>26</v>
      </c>
      <c r="B17" s="23"/>
      <c r="C17" s="192" t="s">
        <v>27</v>
      </c>
      <c r="D17" s="23"/>
    </row>
    <row r="18" ht="18.75" customHeight="1" spans="1:4">
      <c r="A18" s="193" t="s">
        <v>26</v>
      </c>
      <c r="B18" s="23"/>
      <c r="C18" s="191" t="s">
        <v>28</v>
      </c>
      <c r="D18" s="23"/>
    </row>
    <row r="19" ht="18.75" customHeight="1" spans="1:4">
      <c r="A19" s="193" t="s">
        <v>26</v>
      </c>
      <c r="B19" s="23"/>
      <c r="C19" s="191" t="s">
        <v>29</v>
      </c>
      <c r="D19" s="23">
        <v>62446895.02</v>
      </c>
    </row>
    <row r="20" ht="18.75" customHeight="1" spans="1:4">
      <c r="A20" s="193" t="s">
        <v>26</v>
      </c>
      <c r="B20" s="23"/>
      <c r="C20" s="191" t="s">
        <v>30</v>
      </c>
      <c r="D20" s="23"/>
    </row>
    <row r="21" ht="18.75" customHeight="1" spans="1:4">
      <c r="A21" s="193" t="s">
        <v>26</v>
      </c>
      <c r="B21" s="23"/>
      <c r="C21" s="191" t="s">
        <v>31</v>
      </c>
      <c r="D21" s="23"/>
    </row>
    <row r="22" ht="18.75" customHeight="1" spans="1:4">
      <c r="A22" s="193" t="s">
        <v>26</v>
      </c>
      <c r="B22" s="23"/>
      <c r="C22" s="191" t="s">
        <v>32</v>
      </c>
      <c r="D22" s="23"/>
    </row>
    <row r="23" ht="18.75" customHeight="1" spans="1:4">
      <c r="A23" s="193" t="s">
        <v>26</v>
      </c>
      <c r="B23" s="23"/>
      <c r="C23" s="191" t="s">
        <v>33</v>
      </c>
      <c r="D23" s="23"/>
    </row>
    <row r="24" ht="18.75" customHeight="1" spans="1:4">
      <c r="A24" s="193" t="s">
        <v>26</v>
      </c>
      <c r="B24" s="23"/>
      <c r="C24" s="191" t="s">
        <v>34</v>
      </c>
      <c r="D24" s="23"/>
    </row>
    <row r="25" ht="18.75" customHeight="1" spans="1:4">
      <c r="A25" s="193" t="s">
        <v>26</v>
      </c>
      <c r="B25" s="23"/>
      <c r="C25" s="191" t="s">
        <v>35</v>
      </c>
      <c r="D25" s="23">
        <v>393603.84</v>
      </c>
    </row>
    <row r="26" ht="18.75" customHeight="1" spans="1:4">
      <c r="A26" s="193" t="s">
        <v>26</v>
      </c>
      <c r="B26" s="23"/>
      <c r="C26" s="191" t="s">
        <v>36</v>
      </c>
      <c r="D26" s="23"/>
    </row>
    <row r="27" ht="18.75" customHeight="1" spans="1:4">
      <c r="A27" s="193" t="s">
        <v>26</v>
      </c>
      <c r="B27" s="23"/>
      <c r="C27" s="191" t="s">
        <v>37</v>
      </c>
      <c r="D27" s="23"/>
    </row>
    <row r="28" ht="18.75" customHeight="1" spans="1:4">
      <c r="A28" s="193" t="s">
        <v>26</v>
      </c>
      <c r="B28" s="23"/>
      <c r="C28" s="191" t="s">
        <v>38</v>
      </c>
      <c r="D28" s="23"/>
    </row>
    <row r="29" ht="18.75" customHeight="1" spans="1:4">
      <c r="A29" s="193" t="s">
        <v>26</v>
      </c>
      <c r="B29" s="23"/>
      <c r="C29" s="191" t="s">
        <v>39</v>
      </c>
      <c r="D29" s="23"/>
    </row>
    <row r="30" ht="18.75" customHeight="1" spans="1:4">
      <c r="A30" s="194" t="s">
        <v>26</v>
      </c>
      <c r="B30" s="23"/>
      <c r="C30" s="192" t="s">
        <v>40</v>
      </c>
      <c r="D30" s="23"/>
    </row>
    <row r="31" ht="18.75" customHeight="1" spans="1:4">
      <c r="A31" s="194" t="s">
        <v>26</v>
      </c>
      <c r="B31" s="23"/>
      <c r="C31" s="192" t="s">
        <v>41</v>
      </c>
      <c r="D31" s="23"/>
    </row>
    <row r="32" ht="18.75" customHeight="1" spans="1:4">
      <c r="A32" s="194" t="s">
        <v>26</v>
      </c>
      <c r="B32" s="23"/>
      <c r="C32" s="192" t="s">
        <v>42</v>
      </c>
      <c r="D32" s="23"/>
    </row>
    <row r="33" ht="18.75" customHeight="1" spans="1:4">
      <c r="A33" s="238"/>
      <c r="B33" s="195"/>
      <c r="C33" s="192" t="s">
        <v>43</v>
      </c>
      <c r="D33" s="23"/>
    </row>
    <row r="34" ht="18.75" customHeight="1" spans="1:4">
      <c r="A34" s="238" t="s">
        <v>44</v>
      </c>
      <c r="B34" s="195">
        <f>SUM(B7:B11)</f>
        <v>63811930.38</v>
      </c>
      <c r="C34" s="239" t="s">
        <v>45</v>
      </c>
      <c r="D34" s="195">
        <v>64222579.8</v>
      </c>
    </row>
    <row r="35" ht="18.75" customHeight="1" spans="1:4">
      <c r="A35" s="240" t="s">
        <v>46</v>
      </c>
      <c r="B35" s="23">
        <v>410649.42</v>
      </c>
      <c r="C35" s="157" t="s">
        <v>47</v>
      </c>
      <c r="D35" s="23"/>
    </row>
    <row r="36" ht="18.75" customHeight="1" spans="1:4">
      <c r="A36" s="240" t="s">
        <v>48</v>
      </c>
      <c r="B36" s="23">
        <v>410649.42</v>
      </c>
      <c r="C36" s="157" t="s">
        <v>48</v>
      </c>
      <c r="D36" s="23"/>
    </row>
    <row r="37" ht="18.75" customHeight="1" spans="1:4">
      <c r="A37" s="240" t="s">
        <v>49</v>
      </c>
      <c r="B37" s="23">
        <f>B35-B36</f>
        <v>0</v>
      </c>
      <c r="C37" s="157" t="s">
        <v>50</v>
      </c>
      <c r="D37" s="23"/>
    </row>
    <row r="38" ht="18.75" customHeight="1" spans="1:4">
      <c r="A38" s="241" t="s">
        <v>51</v>
      </c>
      <c r="B38" s="195">
        <f t="shared" ref="B38:D38" si="0">B34+B35</f>
        <v>64222579.8</v>
      </c>
      <c r="C38" s="239" t="s">
        <v>52</v>
      </c>
      <c r="D38" s="195">
        <f t="shared" si="0"/>
        <v>64222579.8</v>
      </c>
    </row>
  </sheetData>
  <mergeCells count="8">
    <mergeCell ref="A2:D2"/>
    <mergeCell ref="A3:B3"/>
    <mergeCell ref="A4:B4"/>
    <mergeCell ref="C4:D4"/>
    <mergeCell ref="A5:A6"/>
    <mergeCell ref="B5:B6"/>
    <mergeCell ref="C5:C6"/>
    <mergeCell ref="D5:D6"/>
  </mergeCells>
  <printOptions horizontalCentered="1"/>
  <pageMargins left="0.39" right="0.39" top="0.51" bottom="0.51" header="0.31" footer="0.31"/>
  <pageSetup paperSize="9" scale="83"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10"/>
  <sheetViews>
    <sheetView showZeros="0" workbookViewId="0">
      <selection activeCell="D15" sqref="D15"/>
    </sheetView>
  </sheetViews>
  <sheetFormatPr defaultColWidth="9.14285714285714" defaultRowHeight="14.25" customHeight="1" outlineLevelCol="5"/>
  <cols>
    <col min="1" max="1" width="32.1428571428571" customWidth="1"/>
    <col min="2" max="2" width="16.847619047619" customWidth="1"/>
    <col min="3" max="3" width="32.1428571428571" customWidth="1"/>
    <col min="4" max="6" width="28.5714285714286" customWidth="1"/>
  </cols>
  <sheetData>
    <row r="1" ht="15" customHeight="1" spans="1:6">
      <c r="A1" s="106">
        <v>1</v>
      </c>
      <c r="B1" s="107">
        <v>0</v>
      </c>
      <c r="C1" s="106">
        <v>1</v>
      </c>
      <c r="D1" s="108"/>
      <c r="E1" s="108"/>
      <c r="F1" s="38" t="s">
        <v>597</v>
      </c>
    </row>
    <row r="2" ht="32.25" customHeight="1" spans="1:6">
      <c r="A2" s="109" t="str">
        <f>"2025"&amp;"年部门政府性基金预算支出预算表"</f>
        <v>2025年部门政府性基金预算支出预算表</v>
      </c>
      <c r="B2" s="110" t="s">
        <v>598</v>
      </c>
      <c r="C2" s="111"/>
      <c r="D2" s="112"/>
      <c r="E2" s="112"/>
      <c r="F2" s="112"/>
    </row>
    <row r="3" ht="18.75" customHeight="1" spans="1:6">
      <c r="A3" s="7" t="str">
        <f>"单位名称："&amp;"临沧市临翔区交通运输局"</f>
        <v>单位名称：临沧市临翔区交通运输局</v>
      </c>
      <c r="B3" s="7" t="s">
        <v>599</v>
      </c>
      <c r="C3" s="106"/>
      <c r="D3" s="108"/>
      <c r="E3" s="108"/>
      <c r="F3" s="38" t="s">
        <v>1</v>
      </c>
    </row>
    <row r="4" ht="18.75" customHeight="1" spans="1:6">
      <c r="A4" s="113" t="s">
        <v>202</v>
      </c>
      <c r="B4" s="114" t="s">
        <v>73</v>
      </c>
      <c r="C4" s="115" t="s">
        <v>74</v>
      </c>
      <c r="D4" s="13" t="s">
        <v>600</v>
      </c>
      <c r="E4" s="13"/>
      <c r="F4" s="14"/>
    </row>
    <row r="5" ht="18.75" customHeight="1" spans="1:6">
      <c r="A5" s="116"/>
      <c r="B5" s="117"/>
      <c r="C5" s="100"/>
      <c r="D5" s="99" t="s">
        <v>56</v>
      </c>
      <c r="E5" s="99" t="s">
        <v>75</v>
      </c>
      <c r="F5" s="99" t="s">
        <v>76</v>
      </c>
    </row>
    <row r="6" ht="18.75" customHeight="1" spans="1:6">
      <c r="A6" s="116">
        <v>1</v>
      </c>
      <c r="B6" s="118" t="s">
        <v>183</v>
      </c>
      <c r="C6" s="100">
        <v>3</v>
      </c>
      <c r="D6" s="99">
        <v>4</v>
      </c>
      <c r="E6" s="99">
        <v>5</v>
      </c>
      <c r="F6" s="99">
        <v>6</v>
      </c>
    </row>
    <row r="7" ht="18.75" customHeight="1" spans="1:6">
      <c r="A7" s="119"/>
      <c r="B7" s="87"/>
      <c r="C7" s="87"/>
      <c r="D7" s="23"/>
      <c r="E7" s="23"/>
      <c r="F7" s="23"/>
    </row>
    <row r="8" ht="18.75" customHeight="1" spans="1:6">
      <c r="A8" s="119"/>
      <c r="B8" s="87"/>
      <c r="C8" s="87"/>
      <c r="D8" s="23"/>
      <c r="E8" s="23"/>
      <c r="F8" s="23"/>
    </row>
    <row r="9" ht="18.75" customHeight="1" spans="1:6">
      <c r="A9" s="120" t="s">
        <v>140</v>
      </c>
      <c r="B9" s="121" t="s">
        <v>140</v>
      </c>
      <c r="C9" s="122" t="s">
        <v>140</v>
      </c>
      <c r="D9" s="23"/>
      <c r="E9" s="23"/>
      <c r="F9" s="23"/>
    </row>
    <row r="10" customHeight="1" spans="1:1">
      <c r="A10" t="s">
        <v>601</v>
      </c>
    </row>
  </sheetData>
  <mergeCells count="7">
    <mergeCell ref="A2:F2"/>
    <mergeCell ref="A3:C3"/>
    <mergeCell ref="D4:F4"/>
    <mergeCell ref="A9:C9"/>
    <mergeCell ref="A4:A5"/>
    <mergeCell ref="B4:B5"/>
    <mergeCell ref="C4:C5"/>
  </mergeCells>
  <printOptions horizontalCentered="1"/>
  <pageMargins left="0.39" right="0.39" top="0.58" bottom="0.58" header="0.5" footer="0.5"/>
  <pageSetup paperSize="9" scale="98"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Q18"/>
  <sheetViews>
    <sheetView showZeros="0" workbookViewId="0">
      <selection activeCell="C20" sqref="C20"/>
    </sheetView>
  </sheetViews>
  <sheetFormatPr defaultColWidth="9.14285714285714" defaultRowHeight="14.25" customHeight="1"/>
  <cols>
    <col min="1" max="1" width="39.1428571428571" customWidth="1"/>
    <col min="2" max="2" width="21.7142857142857" customWidth="1"/>
    <col min="3" max="3" width="35.2857142857143" customWidth="1"/>
    <col min="4" max="4" width="7.71428571428571" customWidth="1"/>
    <col min="5" max="5" width="10.2857142857143" customWidth="1"/>
    <col min="6" max="17" width="16.5714285714286" customWidth="1"/>
  </cols>
  <sheetData>
    <row r="1" ht="15" customHeight="1" spans="1:17">
      <c r="A1" s="29"/>
      <c r="B1" s="29"/>
      <c r="C1" s="29"/>
      <c r="D1" s="29"/>
      <c r="E1" s="29"/>
      <c r="F1" s="29"/>
      <c r="G1" s="29"/>
      <c r="H1" s="29"/>
      <c r="I1" s="29"/>
      <c r="J1" s="29"/>
      <c r="O1" s="37"/>
      <c r="P1" s="37"/>
      <c r="Q1" s="38" t="s">
        <v>602</v>
      </c>
    </row>
    <row r="2" ht="35.25" customHeight="1" spans="1:17">
      <c r="A2" s="63" t="str">
        <f>"2025"&amp;"年部门政府采购预算表"</f>
        <v>2025年部门政府采购预算表</v>
      </c>
      <c r="B2" s="6"/>
      <c r="C2" s="6"/>
      <c r="D2" s="6"/>
      <c r="E2" s="6"/>
      <c r="F2" s="6"/>
      <c r="G2" s="6"/>
      <c r="H2" s="6"/>
      <c r="I2" s="6"/>
      <c r="J2" s="6"/>
      <c r="K2" s="55"/>
      <c r="L2" s="6"/>
      <c r="M2" s="6"/>
      <c r="N2" s="6"/>
      <c r="O2" s="55"/>
      <c r="P2" s="55"/>
      <c r="Q2" s="6"/>
    </row>
    <row r="3" ht="18.75" customHeight="1" spans="1:17">
      <c r="A3" s="40" t="str">
        <f>"单位名称："&amp;"临沧市临翔区交通运输局"</f>
        <v>单位名称：临沧市临翔区交通运输局</v>
      </c>
      <c r="B3" s="98"/>
      <c r="C3" s="98"/>
      <c r="D3" s="98"/>
      <c r="E3" s="98"/>
      <c r="F3" s="98"/>
      <c r="G3" s="98"/>
      <c r="H3" s="98"/>
      <c r="I3" s="98"/>
      <c r="J3" s="98"/>
      <c r="O3" s="68"/>
      <c r="P3" s="68"/>
      <c r="Q3" s="38" t="s">
        <v>189</v>
      </c>
    </row>
    <row r="4" ht="18.75" customHeight="1" spans="1:17">
      <c r="A4" s="11" t="s">
        <v>603</v>
      </c>
      <c r="B4" s="77" t="s">
        <v>604</v>
      </c>
      <c r="C4" s="77" t="s">
        <v>605</v>
      </c>
      <c r="D4" s="77" t="s">
        <v>606</v>
      </c>
      <c r="E4" s="77" t="s">
        <v>607</v>
      </c>
      <c r="F4" s="77" t="s">
        <v>608</v>
      </c>
      <c r="G4" s="43" t="s">
        <v>209</v>
      </c>
      <c r="H4" s="43"/>
      <c r="I4" s="43"/>
      <c r="J4" s="43"/>
      <c r="K4" s="79"/>
      <c r="L4" s="43"/>
      <c r="M4" s="43"/>
      <c r="N4" s="43"/>
      <c r="O4" s="69"/>
      <c r="P4" s="79"/>
      <c r="Q4" s="44"/>
    </row>
    <row r="5" ht="18.75" customHeight="1" spans="1:17">
      <c r="A5" s="16"/>
      <c r="B5" s="80"/>
      <c r="C5" s="80"/>
      <c r="D5" s="80"/>
      <c r="E5" s="80"/>
      <c r="F5" s="80"/>
      <c r="G5" s="80" t="s">
        <v>56</v>
      </c>
      <c r="H5" s="80" t="s">
        <v>59</v>
      </c>
      <c r="I5" s="80" t="s">
        <v>609</v>
      </c>
      <c r="J5" s="80" t="s">
        <v>610</v>
      </c>
      <c r="K5" s="81" t="s">
        <v>611</v>
      </c>
      <c r="L5" s="94" t="s">
        <v>78</v>
      </c>
      <c r="M5" s="94"/>
      <c r="N5" s="94"/>
      <c r="O5" s="95"/>
      <c r="P5" s="96"/>
      <c r="Q5" s="82"/>
    </row>
    <row r="6" ht="30" customHeight="1" spans="1:17">
      <c r="A6" s="18"/>
      <c r="B6" s="82"/>
      <c r="C6" s="82"/>
      <c r="D6" s="82"/>
      <c r="E6" s="82"/>
      <c r="F6" s="82"/>
      <c r="G6" s="82"/>
      <c r="H6" s="82" t="s">
        <v>58</v>
      </c>
      <c r="I6" s="82"/>
      <c r="J6" s="82"/>
      <c r="K6" s="83"/>
      <c r="L6" s="82" t="s">
        <v>58</v>
      </c>
      <c r="M6" s="82" t="s">
        <v>65</v>
      </c>
      <c r="N6" s="82" t="s">
        <v>217</v>
      </c>
      <c r="O6" s="97" t="s">
        <v>67</v>
      </c>
      <c r="P6" s="83" t="s">
        <v>68</v>
      </c>
      <c r="Q6" s="82" t="s">
        <v>69</v>
      </c>
    </row>
    <row r="7" ht="18.75" customHeight="1" spans="1:17">
      <c r="A7" s="32">
        <v>1</v>
      </c>
      <c r="B7" s="99">
        <v>2</v>
      </c>
      <c r="C7" s="99">
        <v>3</v>
      </c>
      <c r="D7" s="99">
        <v>4</v>
      </c>
      <c r="E7" s="99">
        <v>5</v>
      </c>
      <c r="F7" s="99">
        <v>6</v>
      </c>
      <c r="G7" s="100">
        <v>7</v>
      </c>
      <c r="H7" s="100">
        <v>8</v>
      </c>
      <c r="I7" s="100">
        <v>9</v>
      </c>
      <c r="J7" s="100">
        <v>10</v>
      </c>
      <c r="K7" s="100">
        <v>11</v>
      </c>
      <c r="L7" s="100">
        <v>12</v>
      </c>
      <c r="M7" s="100">
        <v>13</v>
      </c>
      <c r="N7" s="100">
        <v>14</v>
      </c>
      <c r="O7" s="100">
        <v>15</v>
      </c>
      <c r="P7" s="100">
        <v>16</v>
      </c>
      <c r="Q7" s="100">
        <v>17</v>
      </c>
    </row>
    <row r="8" ht="18.75" customHeight="1" spans="1:17">
      <c r="A8" s="85" t="s">
        <v>71</v>
      </c>
      <c r="B8" s="86"/>
      <c r="C8" s="86"/>
      <c r="D8" s="86"/>
      <c r="E8" s="101"/>
      <c r="F8" s="23">
        <v>100000</v>
      </c>
      <c r="G8" s="23">
        <v>200000</v>
      </c>
      <c r="H8" s="23">
        <v>200000</v>
      </c>
      <c r="I8" s="23"/>
      <c r="J8" s="23"/>
      <c r="K8" s="23"/>
      <c r="L8" s="23"/>
      <c r="M8" s="23"/>
      <c r="N8" s="23"/>
      <c r="O8" s="23"/>
      <c r="P8" s="23"/>
      <c r="Q8" s="23"/>
    </row>
    <row r="9" ht="18.75" customHeight="1" spans="1:17">
      <c r="A9" s="246" t="s">
        <v>333</v>
      </c>
      <c r="B9" s="86" t="s">
        <v>612</v>
      </c>
      <c r="C9" s="86" t="s">
        <v>612</v>
      </c>
      <c r="D9" s="86" t="s">
        <v>613</v>
      </c>
      <c r="E9" s="103">
        <v>5</v>
      </c>
      <c r="F9" s="23">
        <v>30000</v>
      </c>
      <c r="G9" s="23">
        <v>30000</v>
      </c>
      <c r="H9" s="23">
        <v>30000</v>
      </c>
      <c r="I9" s="23"/>
      <c r="J9" s="23"/>
      <c r="K9" s="23"/>
      <c r="L9" s="23"/>
      <c r="M9" s="23"/>
      <c r="N9" s="23"/>
      <c r="O9" s="23"/>
      <c r="P9" s="23"/>
      <c r="Q9" s="23"/>
    </row>
    <row r="10" ht="18.75" customHeight="1" spans="1:17">
      <c r="A10" s="246" t="s">
        <v>271</v>
      </c>
      <c r="B10" s="86" t="s">
        <v>614</v>
      </c>
      <c r="C10" s="86" t="s">
        <v>615</v>
      </c>
      <c r="D10" s="86" t="s">
        <v>616</v>
      </c>
      <c r="E10" s="103">
        <v>1</v>
      </c>
      <c r="F10" s="23"/>
      <c r="G10" s="23">
        <v>40000</v>
      </c>
      <c r="H10" s="23">
        <v>40000</v>
      </c>
      <c r="I10" s="23"/>
      <c r="J10" s="23"/>
      <c r="K10" s="23"/>
      <c r="L10" s="23"/>
      <c r="M10" s="23"/>
      <c r="N10" s="23"/>
      <c r="O10" s="23"/>
      <c r="P10" s="23"/>
      <c r="Q10" s="23"/>
    </row>
    <row r="11" ht="18.75" customHeight="1" spans="1:17">
      <c r="A11" s="246" t="s">
        <v>271</v>
      </c>
      <c r="B11" s="86" t="s">
        <v>617</v>
      </c>
      <c r="C11" s="86" t="s">
        <v>618</v>
      </c>
      <c r="D11" s="86" t="s">
        <v>616</v>
      </c>
      <c r="E11" s="103">
        <v>1</v>
      </c>
      <c r="F11" s="23">
        <v>20000</v>
      </c>
      <c r="G11" s="23">
        <v>20000</v>
      </c>
      <c r="H11" s="23">
        <v>20000</v>
      </c>
      <c r="I11" s="23"/>
      <c r="J11" s="23"/>
      <c r="K11" s="23"/>
      <c r="L11" s="23"/>
      <c r="M11" s="23"/>
      <c r="N11" s="23"/>
      <c r="O11" s="23"/>
      <c r="P11" s="23"/>
      <c r="Q11" s="23"/>
    </row>
    <row r="12" ht="18.75" customHeight="1" spans="1:17">
      <c r="A12" s="246" t="s">
        <v>271</v>
      </c>
      <c r="B12" s="86" t="s">
        <v>619</v>
      </c>
      <c r="C12" s="86" t="s">
        <v>620</v>
      </c>
      <c r="D12" s="86" t="s">
        <v>616</v>
      </c>
      <c r="E12" s="103">
        <v>1</v>
      </c>
      <c r="F12" s="23"/>
      <c r="G12" s="23">
        <v>10000</v>
      </c>
      <c r="H12" s="23">
        <v>10000</v>
      </c>
      <c r="I12" s="23"/>
      <c r="J12" s="23"/>
      <c r="K12" s="23"/>
      <c r="L12" s="23"/>
      <c r="M12" s="23"/>
      <c r="N12" s="23"/>
      <c r="O12" s="23"/>
      <c r="P12" s="23"/>
      <c r="Q12" s="23"/>
    </row>
    <row r="13" ht="18.75" customHeight="1" spans="1:17">
      <c r="A13" s="246" t="s">
        <v>252</v>
      </c>
      <c r="B13" s="86" t="s">
        <v>614</v>
      </c>
      <c r="C13" s="86" t="s">
        <v>615</v>
      </c>
      <c r="D13" s="86" t="s">
        <v>616</v>
      </c>
      <c r="E13" s="103">
        <v>1</v>
      </c>
      <c r="F13" s="23"/>
      <c r="G13" s="23">
        <v>20000</v>
      </c>
      <c r="H13" s="23">
        <v>20000</v>
      </c>
      <c r="I13" s="23"/>
      <c r="J13" s="23"/>
      <c r="K13" s="23"/>
      <c r="L13" s="23"/>
      <c r="M13" s="23"/>
      <c r="N13" s="23"/>
      <c r="O13" s="23"/>
      <c r="P13" s="23"/>
      <c r="Q13" s="23"/>
    </row>
    <row r="14" ht="18.75" customHeight="1" spans="1:17">
      <c r="A14" s="246" t="s">
        <v>252</v>
      </c>
      <c r="B14" s="86" t="s">
        <v>621</v>
      </c>
      <c r="C14" s="86" t="s">
        <v>621</v>
      </c>
      <c r="D14" s="86" t="s">
        <v>613</v>
      </c>
      <c r="E14" s="103">
        <v>1</v>
      </c>
      <c r="F14" s="23">
        <v>29000</v>
      </c>
      <c r="G14" s="23">
        <v>29000</v>
      </c>
      <c r="H14" s="23">
        <v>29000</v>
      </c>
      <c r="I14" s="23"/>
      <c r="J14" s="23"/>
      <c r="K14" s="23"/>
      <c r="L14" s="23"/>
      <c r="M14" s="23"/>
      <c r="N14" s="23"/>
      <c r="O14" s="23"/>
      <c r="P14" s="23"/>
      <c r="Q14" s="23"/>
    </row>
    <row r="15" ht="18.75" customHeight="1" spans="1:17">
      <c r="A15" s="246" t="s">
        <v>252</v>
      </c>
      <c r="B15" s="86" t="s">
        <v>622</v>
      </c>
      <c r="C15" s="86" t="s">
        <v>622</v>
      </c>
      <c r="D15" s="104" t="s">
        <v>623</v>
      </c>
      <c r="E15" s="105">
        <v>1</v>
      </c>
      <c r="F15" s="23">
        <v>4960</v>
      </c>
      <c r="G15" s="23">
        <v>4960</v>
      </c>
      <c r="H15" s="23">
        <v>4960</v>
      </c>
      <c r="I15" s="23"/>
      <c r="J15" s="23"/>
      <c r="K15" s="23"/>
      <c r="L15" s="23"/>
      <c r="M15" s="23"/>
      <c r="N15" s="23"/>
      <c r="O15" s="23"/>
      <c r="P15" s="23"/>
      <c r="Q15" s="23"/>
    </row>
    <row r="16" ht="18.75" customHeight="1" spans="1:17">
      <c r="A16" s="246" t="s">
        <v>252</v>
      </c>
      <c r="B16" s="86" t="s">
        <v>612</v>
      </c>
      <c r="C16" s="86" t="s">
        <v>612</v>
      </c>
      <c r="D16" s="86" t="s">
        <v>613</v>
      </c>
      <c r="E16" s="103">
        <v>2</v>
      </c>
      <c r="F16" s="23">
        <v>16040</v>
      </c>
      <c r="G16" s="23">
        <v>16040</v>
      </c>
      <c r="H16" s="23">
        <v>16040</v>
      </c>
      <c r="I16" s="23"/>
      <c r="J16" s="23"/>
      <c r="K16" s="23"/>
      <c r="L16" s="23"/>
      <c r="M16" s="23"/>
      <c r="N16" s="23"/>
      <c r="O16" s="23"/>
      <c r="P16" s="23"/>
      <c r="Q16" s="23"/>
    </row>
    <row r="17" ht="18.75" customHeight="1" spans="1:17">
      <c r="A17" s="246" t="s">
        <v>269</v>
      </c>
      <c r="B17" s="86" t="s">
        <v>614</v>
      </c>
      <c r="C17" s="86" t="s">
        <v>615</v>
      </c>
      <c r="D17" s="86" t="s">
        <v>616</v>
      </c>
      <c r="E17" s="103">
        <v>1</v>
      </c>
      <c r="F17" s="23"/>
      <c r="G17" s="23">
        <v>30000</v>
      </c>
      <c r="H17" s="23">
        <v>30000</v>
      </c>
      <c r="I17" s="23"/>
      <c r="J17" s="23"/>
      <c r="K17" s="23"/>
      <c r="L17" s="23"/>
      <c r="M17" s="23"/>
      <c r="N17" s="23"/>
      <c r="O17" s="23"/>
      <c r="P17" s="23"/>
      <c r="Q17" s="23"/>
    </row>
    <row r="18" ht="18.75" customHeight="1" spans="1:17">
      <c r="A18" s="88" t="s">
        <v>140</v>
      </c>
      <c r="B18" s="89"/>
      <c r="C18" s="89"/>
      <c r="D18" s="89"/>
      <c r="E18" s="101"/>
      <c r="F18" s="23">
        <v>100000</v>
      </c>
      <c r="G18" s="23">
        <v>200000</v>
      </c>
      <c r="H18" s="23">
        <v>200000</v>
      </c>
      <c r="I18" s="23"/>
      <c r="J18" s="23"/>
      <c r="K18" s="23"/>
      <c r="L18" s="23"/>
      <c r="M18" s="23"/>
      <c r="N18" s="23"/>
      <c r="O18" s="23"/>
      <c r="P18" s="23"/>
      <c r="Q18" s="23"/>
    </row>
  </sheetData>
  <mergeCells count="16">
    <mergeCell ref="A2:Q2"/>
    <mergeCell ref="A3:F3"/>
    <mergeCell ref="G4:Q4"/>
    <mergeCell ref="L5:Q5"/>
    <mergeCell ref="A18:E18"/>
    <mergeCell ref="A4:A6"/>
    <mergeCell ref="B4:B6"/>
    <mergeCell ref="C4:C6"/>
    <mergeCell ref="D4:D6"/>
    <mergeCell ref="E4:E6"/>
    <mergeCell ref="F4:F6"/>
    <mergeCell ref="G5:G6"/>
    <mergeCell ref="H5:H6"/>
    <mergeCell ref="I5:I6"/>
    <mergeCell ref="J5:J6"/>
    <mergeCell ref="K5:K6"/>
  </mergeCells>
  <printOptions horizontalCentered="1"/>
  <pageMargins left="1" right="1" top="0.75" bottom="0.75" header="0" footer="0"/>
  <pageSetup paperSize="9" scale="6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N11"/>
  <sheetViews>
    <sheetView showZeros="0" workbookViewId="0">
      <selection activeCell="C17" sqref="C17"/>
    </sheetView>
  </sheetViews>
  <sheetFormatPr defaultColWidth="9.14285714285714" defaultRowHeight="14.25" customHeight="1"/>
  <cols>
    <col min="1" max="1" width="31.4190476190476" customWidth="1"/>
    <col min="2" max="3" width="21.847619047619" customWidth="1"/>
    <col min="4" max="14" width="19" customWidth="1"/>
  </cols>
  <sheetData>
    <row r="1" ht="15" customHeight="1" spans="1:14">
      <c r="A1" s="67"/>
      <c r="B1" s="67"/>
      <c r="C1" s="72"/>
      <c r="D1" s="67"/>
      <c r="E1" s="67"/>
      <c r="F1" s="67"/>
      <c r="G1" s="67"/>
      <c r="H1" s="73"/>
      <c r="I1" s="67"/>
      <c r="J1" s="67"/>
      <c r="K1" s="67"/>
      <c r="L1" s="37"/>
      <c r="M1" s="91"/>
      <c r="N1" s="92" t="s">
        <v>624</v>
      </c>
    </row>
    <row r="2" ht="34.5" customHeight="1" spans="1:14">
      <c r="A2" s="39" t="str">
        <f>"2025"&amp;"年部门政府购买服务预算表"</f>
        <v>2025年部门政府购买服务预算表</v>
      </c>
      <c r="B2" s="74"/>
      <c r="C2" s="55"/>
      <c r="D2" s="74"/>
      <c r="E2" s="74"/>
      <c r="F2" s="74"/>
      <c r="G2" s="74"/>
      <c r="H2" s="75"/>
      <c r="I2" s="74"/>
      <c r="J2" s="74"/>
      <c r="K2" s="74"/>
      <c r="L2" s="55"/>
      <c r="M2" s="75"/>
      <c r="N2" s="74"/>
    </row>
    <row r="3" ht="18.75" customHeight="1" spans="1:14">
      <c r="A3" s="64" t="str">
        <f>"单位名称："&amp;"临沧市临翔区交通运输局"</f>
        <v>单位名称：临沧市临翔区交通运输局</v>
      </c>
      <c r="B3" s="65"/>
      <c r="C3" s="76"/>
      <c r="D3" s="65"/>
      <c r="E3" s="65"/>
      <c r="F3" s="65"/>
      <c r="G3" s="65"/>
      <c r="H3" s="73"/>
      <c r="I3" s="67"/>
      <c r="J3" s="67"/>
      <c r="K3" s="67"/>
      <c r="L3" s="68"/>
      <c r="M3" s="93"/>
      <c r="N3" s="92" t="s">
        <v>189</v>
      </c>
    </row>
    <row r="4" ht="18.75" customHeight="1" spans="1:14">
      <c r="A4" s="11" t="s">
        <v>603</v>
      </c>
      <c r="B4" s="77" t="s">
        <v>625</v>
      </c>
      <c r="C4" s="78" t="s">
        <v>626</v>
      </c>
      <c r="D4" s="43" t="s">
        <v>209</v>
      </c>
      <c r="E4" s="43"/>
      <c r="F4" s="43"/>
      <c r="G4" s="43"/>
      <c r="H4" s="79"/>
      <c r="I4" s="43"/>
      <c r="J4" s="43"/>
      <c r="K4" s="43"/>
      <c r="L4" s="69"/>
      <c r="M4" s="79"/>
      <c r="N4" s="44"/>
    </row>
    <row r="5" ht="18.75" customHeight="1" spans="1:14">
      <c r="A5" s="16"/>
      <c r="B5" s="80"/>
      <c r="C5" s="81"/>
      <c r="D5" s="80" t="s">
        <v>56</v>
      </c>
      <c r="E5" s="80" t="s">
        <v>59</v>
      </c>
      <c r="F5" s="80" t="s">
        <v>609</v>
      </c>
      <c r="G5" s="80" t="s">
        <v>610</v>
      </c>
      <c r="H5" s="81" t="s">
        <v>611</v>
      </c>
      <c r="I5" s="94" t="s">
        <v>78</v>
      </c>
      <c r="J5" s="94"/>
      <c r="K5" s="94"/>
      <c r="L5" s="95"/>
      <c r="M5" s="96"/>
      <c r="N5" s="82"/>
    </row>
    <row r="6" ht="26.25" customHeight="1" spans="1:14">
      <c r="A6" s="18"/>
      <c r="B6" s="82"/>
      <c r="C6" s="83"/>
      <c r="D6" s="82"/>
      <c r="E6" s="82"/>
      <c r="F6" s="82"/>
      <c r="G6" s="82"/>
      <c r="H6" s="83"/>
      <c r="I6" s="82" t="s">
        <v>58</v>
      </c>
      <c r="J6" s="82" t="s">
        <v>65</v>
      </c>
      <c r="K6" s="82" t="s">
        <v>217</v>
      </c>
      <c r="L6" s="97" t="s">
        <v>67</v>
      </c>
      <c r="M6" s="83" t="s">
        <v>68</v>
      </c>
      <c r="N6" s="82" t="s">
        <v>69</v>
      </c>
    </row>
    <row r="7" ht="18.75" customHeight="1" spans="1:14">
      <c r="A7" s="84">
        <v>1</v>
      </c>
      <c r="B7" s="84">
        <v>2</v>
      </c>
      <c r="C7" s="84">
        <v>3</v>
      </c>
      <c r="D7" s="84">
        <v>4</v>
      </c>
      <c r="E7" s="84">
        <v>5</v>
      </c>
      <c r="F7" s="84">
        <v>6</v>
      </c>
      <c r="G7" s="84">
        <v>7</v>
      </c>
      <c r="H7" s="84">
        <v>8</v>
      </c>
      <c r="I7" s="84">
        <v>9</v>
      </c>
      <c r="J7" s="84">
        <v>10</v>
      </c>
      <c r="K7" s="84">
        <v>11</v>
      </c>
      <c r="L7" s="84">
        <v>12</v>
      </c>
      <c r="M7" s="84">
        <v>13</v>
      </c>
      <c r="N7" s="84">
        <v>14</v>
      </c>
    </row>
    <row r="8" ht="18.75" customHeight="1" spans="1:14">
      <c r="A8" s="85"/>
      <c r="B8" s="86"/>
      <c r="C8" s="87"/>
      <c r="D8" s="23"/>
      <c r="E8" s="23"/>
      <c r="F8" s="23"/>
      <c r="G8" s="23"/>
      <c r="H8" s="23"/>
      <c r="I8" s="23"/>
      <c r="J8" s="23"/>
      <c r="K8" s="23"/>
      <c r="L8" s="23"/>
      <c r="M8" s="23"/>
      <c r="N8" s="23"/>
    </row>
    <row r="9" ht="18.75" customHeight="1" spans="1:14">
      <c r="A9" s="85"/>
      <c r="B9" s="86"/>
      <c r="C9" s="87"/>
      <c r="D9" s="23"/>
      <c r="E9" s="23"/>
      <c r="F9" s="23"/>
      <c r="G9" s="23"/>
      <c r="H9" s="23"/>
      <c r="I9" s="23"/>
      <c r="J9" s="23"/>
      <c r="K9" s="23"/>
      <c r="L9" s="23"/>
      <c r="M9" s="23"/>
      <c r="N9" s="23"/>
    </row>
    <row r="10" ht="18.75" customHeight="1" spans="1:14">
      <c r="A10" s="88" t="s">
        <v>140</v>
      </c>
      <c r="B10" s="89"/>
      <c r="C10" s="90"/>
      <c r="D10" s="23"/>
      <c r="E10" s="23"/>
      <c r="F10" s="23"/>
      <c r="G10" s="23"/>
      <c r="H10" s="23"/>
      <c r="I10" s="23"/>
      <c r="J10" s="23"/>
      <c r="K10" s="23"/>
      <c r="L10" s="23"/>
      <c r="M10" s="23"/>
      <c r="N10" s="23"/>
    </row>
    <row r="11" customHeight="1" spans="1:1">
      <c r="A11" t="s">
        <v>601</v>
      </c>
    </row>
  </sheetData>
  <mergeCells count="13">
    <mergeCell ref="A2:N2"/>
    <mergeCell ref="A3:C3"/>
    <mergeCell ref="D4:N4"/>
    <mergeCell ref="I5:N5"/>
    <mergeCell ref="A10:C10"/>
    <mergeCell ref="A4:A6"/>
    <mergeCell ref="B4:B6"/>
    <mergeCell ref="C4:C6"/>
    <mergeCell ref="D5:D6"/>
    <mergeCell ref="E5:E6"/>
    <mergeCell ref="F5:F6"/>
    <mergeCell ref="G5:G6"/>
    <mergeCell ref="H5:H6"/>
  </mergeCells>
  <printOptions horizontalCentered="1"/>
  <pageMargins left="1" right="1" top="0.75" bottom="0.75" header="0" footer="0"/>
  <pageSetup paperSize="9" scale="6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I9"/>
  <sheetViews>
    <sheetView showZeros="0" workbookViewId="0">
      <selection activeCell="A9" sqref="A9"/>
    </sheetView>
  </sheetViews>
  <sheetFormatPr defaultColWidth="9.14285714285714" defaultRowHeight="14.25" customHeight="1"/>
  <cols>
    <col min="1" max="1" width="37.7142857142857" customWidth="1"/>
    <col min="2" max="4" width="17.5714285714286" customWidth="1"/>
    <col min="5" max="9" width="15.7142857142857" customWidth="1"/>
  </cols>
  <sheetData>
    <row r="1" ht="15" customHeight="1" spans="1:9">
      <c r="A1" s="29"/>
      <c r="B1" s="29"/>
      <c r="C1" s="29"/>
      <c r="D1" s="62"/>
      <c r="G1" s="37"/>
      <c r="H1" s="37"/>
      <c r="I1" s="37" t="s">
        <v>627</v>
      </c>
    </row>
    <row r="2" ht="27.75" customHeight="1" spans="1:9">
      <c r="A2" s="63" t="str">
        <f>"2025"&amp;"年县对下转移支付预算表"</f>
        <v>2025年县对下转移支付预算表</v>
      </c>
      <c r="B2" s="6"/>
      <c r="C2" s="6"/>
      <c r="D2" s="6"/>
      <c r="E2" s="6"/>
      <c r="F2" s="6"/>
      <c r="G2" s="55"/>
      <c r="H2" s="55"/>
      <c r="I2" s="6"/>
    </row>
    <row r="3" ht="18.75" customHeight="1" spans="1:9">
      <c r="A3" s="64" t="str">
        <f>"单位名称："&amp;"临沧市临翔区交通运输局"</f>
        <v>单位名称：临沧市临翔区交通运输局</v>
      </c>
      <c r="B3" s="65"/>
      <c r="C3" s="65"/>
      <c r="D3" s="66"/>
      <c r="E3" s="67"/>
      <c r="G3" s="68"/>
      <c r="H3" s="68"/>
      <c r="I3" s="37" t="s">
        <v>189</v>
      </c>
    </row>
    <row r="4" ht="18.75" customHeight="1" spans="1:9">
      <c r="A4" s="30" t="s">
        <v>628</v>
      </c>
      <c r="B4" s="12" t="s">
        <v>209</v>
      </c>
      <c r="C4" s="13"/>
      <c r="D4" s="13"/>
      <c r="E4" s="12" t="s">
        <v>629</v>
      </c>
      <c r="F4" s="13"/>
      <c r="G4" s="69"/>
      <c r="H4" s="69"/>
      <c r="I4" s="14"/>
    </row>
    <row r="5" ht="18.75" customHeight="1" spans="1:9">
      <c r="A5" s="32"/>
      <c r="B5" s="31" t="s">
        <v>56</v>
      </c>
      <c r="C5" s="11" t="s">
        <v>59</v>
      </c>
      <c r="D5" s="70" t="s">
        <v>630</v>
      </c>
      <c r="E5" s="71" t="s">
        <v>631</v>
      </c>
      <c r="F5" s="71" t="s">
        <v>631</v>
      </c>
      <c r="G5" s="71" t="s">
        <v>631</v>
      </c>
      <c r="H5" s="71" t="s">
        <v>631</v>
      </c>
      <c r="I5" s="71" t="s">
        <v>631</v>
      </c>
    </row>
    <row r="6" ht="18.75" customHeight="1" spans="1:9">
      <c r="A6" s="71">
        <v>1</v>
      </c>
      <c r="B6" s="71">
        <v>2</v>
      </c>
      <c r="C6" s="71">
        <v>3</v>
      </c>
      <c r="D6" s="71">
        <v>4</v>
      </c>
      <c r="E6" s="71">
        <v>5</v>
      </c>
      <c r="F6" s="71">
        <v>6</v>
      </c>
      <c r="G6" s="71">
        <v>7</v>
      </c>
      <c r="H6" s="71">
        <v>8</v>
      </c>
      <c r="I6" s="71">
        <v>9</v>
      </c>
    </row>
    <row r="7" ht="18.75" customHeight="1" spans="1:9">
      <c r="A7" s="33"/>
      <c r="B7" s="23"/>
      <c r="C7" s="23"/>
      <c r="D7" s="23"/>
      <c r="E7" s="23"/>
      <c r="F7" s="23"/>
      <c r="G7" s="23"/>
      <c r="H7" s="23"/>
      <c r="I7" s="23"/>
    </row>
    <row r="8" ht="18.75" customHeight="1" spans="1:9">
      <c r="A8" s="33"/>
      <c r="B8" s="23"/>
      <c r="C8" s="23"/>
      <c r="D8" s="23"/>
      <c r="E8" s="23"/>
      <c r="F8" s="23"/>
      <c r="G8" s="23"/>
      <c r="H8" s="23"/>
      <c r="I8" s="23"/>
    </row>
    <row r="9" customHeight="1" spans="1:1">
      <c r="A9" t="s">
        <v>632</v>
      </c>
    </row>
  </sheetData>
  <mergeCells count="5">
    <mergeCell ref="A2:I2"/>
    <mergeCell ref="A3:E3"/>
    <mergeCell ref="B4:D4"/>
    <mergeCell ref="E4:I4"/>
    <mergeCell ref="A4:A5"/>
  </mergeCells>
  <printOptions horizontalCentered="1"/>
  <pageMargins left="1" right="1" top="0.75" bottom="0.75" header="0" footer="0"/>
  <pageSetup paperSize="9" scale="58"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8"/>
  <sheetViews>
    <sheetView showZeros="0" workbookViewId="0">
      <selection activeCell="C16" sqref="C16"/>
    </sheetView>
  </sheetViews>
  <sheetFormatPr defaultColWidth="9.14285714285714" defaultRowHeight="12" customHeight="1" outlineLevelRow="7"/>
  <cols>
    <col min="1" max="1" width="34.2857142857143" customWidth="1"/>
    <col min="2" max="2" width="29" customWidth="1"/>
    <col min="3" max="5" width="23.5714285714286" customWidth="1"/>
    <col min="6" max="6" width="11.2857142857143" customWidth="1"/>
    <col min="7" max="7" width="25.1428571428571" customWidth="1"/>
    <col min="8" max="8" width="15.5714285714286" customWidth="1"/>
    <col min="9" max="9" width="13.4190476190476" customWidth="1"/>
    <col min="10" max="10" width="18.847619047619" customWidth="1"/>
  </cols>
  <sheetData>
    <row r="1" ht="15" customHeight="1" spans="10:10">
      <c r="J1" s="37" t="s">
        <v>633</v>
      </c>
    </row>
    <row r="2" ht="36" customHeight="1" spans="1:10">
      <c r="A2" s="5" t="str">
        <f>"2025"&amp;"年县对下转移支付绩效目标表"</f>
        <v>2025年县对下转移支付绩效目标表</v>
      </c>
      <c r="B2" s="6"/>
      <c r="C2" s="6"/>
      <c r="D2" s="6"/>
      <c r="E2" s="6"/>
      <c r="F2" s="55"/>
      <c r="G2" s="6"/>
      <c r="H2" s="55"/>
      <c r="I2" s="55"/>
      <c r="J2" s="6"/>
    </row>
    <row r="3" ht="18.75" customHeight="1" spans="1:8">
      <c r="A3" s="7" t="str">
        <f>"单位名称："&amp;"临沧市临翔区交通运输局"</f>
        <v>单位名称：临沧市临翔区交通运输局</v>
      </c>
      <c r="B3" s="3"/>
      <c r="C3" s="3"/>
      <c r="D3" s="3"/>
      <c r="E3" s="3"/>
      <c r="F3" s="56"/>
      <c r="G3" s="3"/>
      <c r="H3" s="56"/>
    </row>
    <row r="4" ht="18.75" customHeight="1" spans="1:10">
      <c r="A4" s="45" t="s">
        <v>360</v>
      </c>
      <c r="B4" s="45" t="s">
        <v>361</v>
      </c>
      <c r="C4" s="45" t="s">
        <v>362</v>
      </c>
      <c r="D4" s="45" t="s">
        <v>363</v>
      </c>
      <c r="E4" s="45" t="s">
        <v>364</v>
      </c>
      <c r="F4" s="57" t="s">
        <v>365</v>
      </c>
      <c r="G4" s="45" t="s">
        <v>366</v>
      </c>
      <c r="H4" s="57" t="s">
        <v>367</v>
      </c>
      <c r="I4" s="57" t="s">
        <v>368</v>
      </c>
      <c r="J4" s="45" t="s">
        <v>369</v>
      </c>
    </row>
    <row r="5" ht="18.75" customHeight="1" spans="1:10">
      <c r="A5" s="45">
        <v>1</v>
      </c>
      <c r="B5" s="45">
        <v>2</v>
      </c>
      <c r="C5" s="45">
        <v>3</v>
      </c>
      <c r="D5" s="45">
        <v>4</v>
      </c>
      <c r="E5" s="45">
        <v>5</v>
      </c>
      <c r="F5" s="57">
        <v>6</v>
      </c>
      <c r="G5" s="45">
        <v>7</v>
      </c>
      <c r="H5" s="57">
        <v>8</v>
      </c>
      <c r="I5" s="57">
        <v>9</v>
      </c>
      <c r="J5" s="45">
        <v>10</v>
      </c>
    </row>
    <row r="6" ht="18.75" customHeight="1" spans="1:10">
      <c r="A6" s="21"/>
      <c r="B6" s="58"/>
      <c r="C6" s="58"/>
      <c r="D6" s="58"/>
      <c r="E6" s="59"/>
      <c r="F6" s="60"/>
      <c r="G6" s="59"/>
      <c r="H6" s="60"/>
      <c r="I6" s="60"/>
      <c r="J6" s="59"/>
    </row>
    <row r="7" ht="18.75" customHeight="1" spans="1:10">
      <c r="A7" s="21"/>
      <c r="B7" s="21"/>
      <c r="C7" s="21"/>
      <c r="D7" s="21"/>
      <c r="E7" s="21"/>
      <c r="F7" s="61"/>
      <c r="G7" s="21"/>
      <c r="H7" s="21"/>
      <c r="I7" s="21"/>
      <c r="J7" s="21"/>
    </row>
    <row r="8" customHeight="1" spans="1:1">
      <c r="A8" t="s">
        <v>632</v>
      </c>
    </row>
  </sheetData>
  <mergeCells count="2">
    <mergeCell ref="A2:J2"/>
    <mergeCell ref="A3:H3"/>
  </mergeCells>
  <printOptions horizontalCentered="1"/>
  <pageMargins left="1" right="1" top="0.75" bottom="0.75" header="0" footer="0"/>
  <pageSetup paperSize="9" scale="6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10"/>
  <sheetViews>
    <sheetView showZeros="0" workbookViewId="0">
      <selection activeCell="F15" sqref="F15"/>
    </sheetView>
  </sheetViews>
  <sheetFormatPr defaultColWidth="9.14285714285714" defaultRowHeight="12" customHeight="1" outlineLevelCol="7"/>
  <cols>
    <col min="1" max="1" width="29" customWidth="1"/>
    <col min="2" max="2" width="18.7142857142857" customWidth="1"/>
    <col min="3" max="3" width="24.847619047619" customWidth="1"/>
    <col min="4" max="4" width="23.5714285714286" customWidth="1"/>
    <col min="5" max="5" width="17.847619047619" customWidth="1"/>
    <col min="6" max="6" width="23.5714285714286" customWidth="1"/>
    <col min="7" max="7" width="25.1428571428571" customWidth="1"/>
    <col min="8" max="8" width="18.847619047619" customWidth="1"/>
  </cols>
  <sheetData>
    <row r="1" ht="15" customHeight="1" spans="1:8">
      <c r="A1" s="1"/>
      <c r="B1" s="1"/>
      <c r="C1" s="1"/>
      <c r="D1" s="1"/>
      <c r="E1" s="1"/>
      <c r="F1" s="1"/>
      <c r="G1" s="1"/>
      <c r="H1" s="38" t="s">
        <v>634</v>
      </c>
    </row>
    <row r="2" ht="34.5" customHeight="1" spans="1:8">
      <c r="A2" s="39" t="str">
        <f>"2025"&amp;"年新增资产配置表"</f>
        <v>2025年新增资产配置表</v>
      </c>
      <c r="B2" s="6"/>
      <c r="C2" s="6"/>
      <c r="D2" s="6"/>
      <c r="E2" s="6"/>
      <c r="F2" s="6"/>
      <c r="G2" s="6"/>
      <c r="H2" s="6"/>
    </row>
    <row r="3" ht="18.75" customHeight="1" spans="1:8">
      <c r="A3" s="40" t="str">
        <f>"单位名称："&amp;"临沧市临翔区交通运输局"</f>
        <v>单位名称：临沧市临翔区交通运输局</v>
      </c>
      <c r="B3" s="8"/>
      <c r="C3" s="3"/>
      <c r="H3" s="41" t="s">
        <v>189</v>
      </c>
    </row>
    <row r="4" ht="18.75" customHeight="1" spans="1:8">
      <c r="A4" s="11" t="s">
        <v>202</v>
      </c>
      <c r="B4" s="11" t="s">
        <v>635</v>
      </c>
      <c r="C4" s="11" t="s">
        <v>636</v>
      </c>
      <c r="D4" s="11" t="s">
        <v>637</v>
      </c>
      <c r="E4" s="11" t="s">
        <v>638</v>
      </c>
      <c r="F4" s="42" t="s">
        <v>639</v>
      </c>
      <c r="G4" s="43"/>
      <c r="H4" s="44"/>
    </row>
    <row r="5" ht="18.75" customHeight="1" spans="1:8">
      <c r="A5" s="18"/>
      <c r="B5" s="18"/>
      <c r="C5" s="18"/>
      <c r="D5" s="18"/>
      <c r="E5" s="18"/>
      <c r="F5" s="45" t="s">
        <v>607</v>
      </c>
      <c r="G5" s="45" t="s">
        <v>640</v>
      </c>
      <c r="H5" s="45" t="s">
        <v>641</v>
      </c>
    </row>
    <row r="6" ht="18.75" customHeight="1" spans="1:8">
      <c r="A6" s="45">
        <v>1</v>
      </c>
      <c r="B6" s="45">
        <v>2</v>
      </c>
      <c r="C6" s="45">
        <v>3</v>
      </c>
      <c r="D6" s="45">
        <v>4</v>
      </c>
      <c r="E6" s="45">
        <v>5</v>
      </c>
      <c r="F6" s="45">
        <v>6</v>
      </c>
      <c r="G6" s="45">
        <v>7</v>
      </c>
      <c r="H6" s="45">
        <v>8</v>
      </c>
    </row>
    <row r="7" ht="18.75" customHeight="1" spans="1:8">
      <c r="A7" s="46" t="s">
        <v>71</v>
      </c>
      <c r="B7" s="47" t="s">
        <v>642</v>
      </c>
      <c r="C7" s="47" t="s">
        <v>643</v>
      </c>
      <c r="D7" s="48" t="s">
        <v>612</v>
      </c>
      <c r="E7" s="49" t="s">
        <v>613</v>
      </c>
      <c r="F7" s="50">
        <v>5</v>
      </c>
      <c r="G7" s="51">
        <v>30000</v>
      </c>
      <c r="H7" s="51"/>
    </row>
    <row r="8" ht="18.75" customHeight="1" spans="1:8">
      <c r="A8" s="46" t="s">
        <v>71</v>
      </c>
      <c r="B8" s="47" t="s">
        <v>642</v>
      </c>
      <c r="C8" s="47" t="s">
        <v>644</v>
      </c>
      <c r="D8" s="49" t="s">
        <v>621</v>
      </c>
      <c r="E8" s="49" t="s">
        <v>613</v>
      </c>
      <c r="F8" s="50">
        <v>1</v>
      </c>
      <c r="G8" s="51">
        <v>29000</v>
      </c>
      <c r="H8" s="51"/>
    </row>
    <row r="9" ht="18.75" customHeight="1" spans="1:8">
      <c r="A9" s="46" t="s">
        <v>71</v>
      </c>
      <c r="B9" s="47" t="s">
        <v>642</v>
      </c>
      <c r="C9" s="47" t="s">
        <v>643</v>
      </c>
      <c r="D9" s="49" t="s">
        <v>612</v>
      </c>
      <c r="E9" s="49" t="s">
        <v>613</v>
      </c>
      <c r="F9" s="50">
        <v>2</v>
      </c>
      <c r="G9" s="51">
        <v>16040</v>
      </c>
      <c r="H9" s="51"/>
    </row>
    <row r="10" ht="18.75" customHeight="1" spans="1:8">
      <c r="A10" s="52" t="s">
        <v>56</v>
      </c>
      <c r="B10" s="52"/>
      <c r="C10" s="52"/>
      <c r="D10" s="52"/>
      <c r="E10" s="53"/>
      <c r="F10" s="54">
        <f>SUM(F7:F9)</f>
        <v>8</v>
      </c>
      <c r="G10" s="51">
        <f>SUM(G7:G9)</f>
        <v>75040</v>
      </c>
      <c r="H10" s="51"/>
    </row>
  </sheetData>
  <mergeCells count="9">
    <mergeCell ref="A2:H2"/>
    <mergeCell ref="A3:C3"/>
    <mergeCell ref="F4:H4"/>
    <mergeCell ref="A10:E10"/>
    <mergeCell ref="A4:A5"/>
    <mergeCell ref="B4:B5"/>
    <mergeCell ref="C4:C5"/>
    <mergeCell ref="D4:D5"/>
    <mergeCell ref="E4:E5"/>
  </mergeCells>
  <pageMargins left="0.36" right="0.1" top="0.26" bottom="0.26" header="0" footer="0"/>
  <pageSetup paperSize="9" scale="81"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11"/>
  <sheetViews>
    <sheetView showZeros="0" workbookViewId="0">
      <selection activeCell="B15" sqref="B15"/>
    </sheetView>
  </sheetViews>
  <sheetFormatPr defaultColWidth="9.14285714285714" defaultRowHeight="14.25" customHeight="1"/>
  <cols>
    <col min="1" max="1" width="13.4190476190476" customWidth="1"/>
    <col min="2" max="2" width="43.8666666666667" customWidth="1"/>
    <col min="3" max="3" width="23.847619047619" customWidth="1"/>
    <col min="4" max="4" width="11.1428571428571" customWidth="1"/>
    <col min="5" max="5" width="33.1619047619048" customWidth="1"/>
    <col min="6" max="6" width="9.84761904761905" customWidth="1"/>
    <col min="7" max="7" width="17.7142857142857" customWidth="1"/>
    <col min="8" max="11" width="15.4190476190476" customWidth="1"/>
  </cols>
  <sheetData>
    <row r="1" ht="15" customHeight="1" spans="4:11">
      <c r="D1" s="28"/>
      <c r="E1" s="28"/>
      <c r="F1" s="28"/>
      <c r="G1" s="28"/>
      <c r="H1" s="29"/>
      <c r="I1" s="29"/>
      <c r="J1" s="29"/>
      <c r="K1" s="37" t="s">
        <v>645</v>
      </c>
    </row>
    <row r="2" ht="42.75" customHeight="1" spans="1:11">
      <c r="A2" s="5" t="str">
        <f>"2025"&amp;"年转移支付补助项目支出预算表"</f>
        <v>2025年转移支付补助项目支出预算表</v>
      </c>
      <c r="B2" s="6"/>
      <c r="C2" s="6"/>
      <c r="D2" s="6"/>
      <c r="E2" s="6"/>
      <c r="F2" s="6"/>
      <c r="G2" s="6"/>
      <c r="H2" s="6"/>
      <c r="I2" s="6"/>
      <c r="J2" s="6"/>
      <c r="K2" s="6"/>
    </row>
    <row r="3" ht="18.75" customHeight="1" spans="1:11">
      <c r="A3" s="7" t="str">
        <f>"单位名称："&amp;"临沧市临翔区交通运输局"</f>
        <v>单位名称：临沧市临翔区交通运输局</v>
      </c>
      <c r="B3" s="8"/>
      <c r="C3" s="8"/>
      <c r="D3" s="8"/>
      <c r="E3" s="8"/>
      <c r="F3" s="8"/>
      <c r="G3" s="8"/>
      <c r="H3" s="9"/>
      <c r="I3" s="9"/>
      <c r="J3" s="9"/>
      <c r="K3" s="4" t="s">
        <v>189</v>
      </c>
    </row>
    <row r="4" ht="18.75" customHeight="1" spans="1:11">
      <c r="A4" s="10" t="s">
        <v>294</v>
      </c>
      <c r="B4" s="10" t="s">
        <v>204</v>
      </c>
      <c r="C4" s="10" t="s">
        <v>295</v>
      </c>
      <c r="D4" s="11" t="s">
        <v>205</v>
      </c>
      <c r="E4" s="11" t="s">
        <v>206</v>
      </c>
      <c r="F4" s="11" t="s">
        <v>296</v>
      </c>
      <c r="G4" s="11" t="s">
        <v>297</v>
      </c>
      <c r="H4" s="30" t="s">
        <v>56</v>
      </c>
      <c r="I4" s="12" t="s">
        <v>646</v>
      </c>
      <c r="J4" s="13"/>
      <c r="K4" s="14"/>
    </row>
    <row r="5" ht="18.75" customHeight="1" spans="1:11">
      <c r="A5" s="15"/>
      <c r="B5" s="15"/>
      <c r="C5" s="15"/>
      <c r="D5" s="16"/>
      <c r="E5" s="16"/>
      <c r="F5" s="16"/>
      <c r="G5" s="16"/>
      <c r="H5" s="31"/>
      <c r="I5" s="11" t="s">
        <v>59</v>
      </c>
      <c r="J5" s="11" t="s">
        <v>60</v>
      </c>
      <c r="K5" s="11" t="s">
        <v>61</v>
      </c>
    </row>
    <row r="6" ht="18.75" customHeight="1" spans="1:11">
      <c r="A6" s="17"/>
      <c r="B6" s="17"/>
      <c r="C6" s="17"/>
      <c r="D6" s="18"/>
      <c r="E6" s="18"/>
      <c r="F6" s="18"/>
      <c r="G6" s="18"/>
      <c r="H6" s="32"/>
      <c r="I6" s="18" t="s">
        <v>58</v>
      </c>
      <c r="J6" s="18"/>
      <c r="K6" s="18"/>
    </row>
    <row r="7" ht="18.75" customHeight="1" spans="1:11">
      <c r="A7" s="19">
        <v>1</v>
      </c>
      <c r="B7" s="19">
        <v>2</v>
      </c>
      <c r="C7" s="19">
        <v>3</v>
      </c>
      <c r="D7" s="19">
        <v>4</v>
      </c>
      <c r="E7" s="19">
        <v>5</v>
      </c>
      <c r="F7" s="19">
        <v>6</v>
      </c>
      <c r="G7" s="19">
        <v>7</v>
      </c>
      <c r="H7" s="19">
        <v>8</v>
      </c>
      <c r="I7" s="19">
        <v>9</v>
      </c>
      <c r="J7" s="20">
        <v>10</v>
      </c>
      <c r="K7" s="20">
        <v>11</v>
      </c>
    </row>
    <row r="8" ht="18.75" customHeight="1" spans="1:11">
      <c r="A8" s="33"/>
      <c r="B8" s="21"/>
      <c r="C8" s="33"/>
      <c r="D8" s="33"/>
      <c r="E8" s="33"/>
      <c r="F8" s="33"/>
      <c r="G8" s="33"/>
      <c r="H8" s="23"/>
      <c r="I8" s="23"/>
      <c r="J8" s="23"/>
      <c r="K8" s="23"/>
    </row>
    <row r="9" ht="18.75" customHeight="1" spans="1:11">
      <c r="A9" s="21"/>
      <c r="B9" s="21"/>
      <c r="C9" s="21"/>
      <c r="D9" s="21"/>
      <c r="E9" s="21"/>
      <c r="F9" s="21"/>
      <c r="G9" s="21"/>
      <c r="H9" s="23"/>
      <c r="I9" s="23"/>
      <c r="J9" s="23"/>
      <c r="K9" s="23"/>
    </row>
    <row r="10" ht="18.75" customHeight="1" spans="1:11">
      <c r="A10" s="34" t="s">
        <v>140</v>
      </c>
      <c r="B10" s="35"/>
      <c r="C10" s="35"/>
      <c r="D10" s="35"/>
      <c r="E10" s="35"/>
      <c r="F10" s="35"/>
      <c r="G10" s="36"/>
      <c r="H10" s="23"/>
      <c r="I10" s="23"/>
      <c r="J10" s="23"/>
      <c r="K10" s="23"/>
    </row>
    <row r="11" customHeight="1" spans="1:1">
      <c r="A11" t="s">
        <v>601</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39" right="0.39" top="0.58" bottom="0.58" header="0.5" footer="0.5"/>
  <pageSetup paperSize="9" scale="57"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27"/>
  <sheetViews>
    <sheetView showZeros="0" topLeftCell="A7" workbookViewId="0">
      <selection activeCell="H11" sqref="H11"/>
    </sheetView>
  </sheetViews>
  <sheetFormatPr defaultColWidth="9.14285714285714" defaultRowHeight="14.25" customHeight="1" outlineLevelCol="6"/>
  <cols>
    <col min="1" max="1" width="29.4190476190476" customWidth="1"/>
    <col min="2" max="2" width="23.1428571428571" customWidth="1"/>
    <col min="3" max="3" width="31.5714285714286" customWidth="1"/>
    <col min="4" max="4" width="20.4190476190476" customWidth="1"/>
    <col min="5" max="7" width="23.847619047619" customWidth="1"/>
  </cols>
  <sheetData>
    <row r="1" ht="15" customHeight="1" spans="1:7">
      <c r="A1" s="1"/>
      <c r="B1" s="1"/>
      <c r="C1" s="1"/>
      <c r="D1" s="2"/>
      <c r="E1" s="3"/>
      <c r="F1" s="3"/>
      <c r="G1" s="4" t="s">
        <v>647</v>
      </c>
    </row>
    <row r="2" ht="36.75" customHeight="1" spans="1:7">
      <c r="A2" s="5" t="str">
        <f>"2025"&amp;"年部门项目中期规划预算表"</f>
        <v>2025年部门项目中期规划预算表</v>
      </c>
      <c r="B2" s="6"/>
      <c r="C2" s="6"/>
      <c r="D2" s="6"/>
      <c r="E2" s="6"/>
      <c r="F2" s="6"/>
      <c r="G2" s="6"/>
    </row>
    <row r="3" ht="18.75" customHeight="1" spans="1:7">
      <c r="A3" s="7" t="str">
        <f>"单位名称："&amp;"临沧市临翔区交通运输局"</f>
        <v>单位名称：临沧市临翔区交通运输局</v>
      </c>
      <c r="B3" s="8"/>
      <c r="C3" s="8"/>
      <c r="D3" s="8"/>
      <c r="E3" s="9"/>
      <c r="F3" s="9"/>
      <c r="G3" s="4" t="s">
        <v>189</v>
      </c>
    </row>
    <row r="4" ht="18.75" customHeight="1" spans="1:7">
      <c r="A4" s="10" t="s">
        <v>295</v>
      </c>
      <c r="B4" s="10" t="s">
        <v>294</v>
      </c>
      <c r="C4" s="10" t="s">
        <v>204</v>
      </c>
      <c r="D4" s="11" t="s">
        <v>648</v>
      </c>
      <c r="E4" s="12" t="s">
        <v>59</v>
      </c>
      <c r="F4" s="13"/>
      <c r="G4" s="14"/>
    </row>
    <row r="5" ht="18.75" customHeight="1" spans="1:7">
      <c r="A5" s="15"/>
      <c r="B5" s="15"/>
      <c r="C5" s="15"/>
      <c r="D5" s="16"/>
      <c r="E5" s="10" t="str">
        <f>"2025"&amp;"年"</f>
        <v>2025年</v>
      </c>
      <c r="F5" s="10" t="str">
        <f>"2025"+1&amp;"年"</f>
        <v>2026年</v>
      </c>
      <c r="G5" s="11" t="str">
        <f>"2025"+2&amp;"年"</f>
        <v>2027年</v>
      </c>
    </row>
    <row r="6" ht="18.75" customHeight="1" spans="1:7">
      <c r="A6" s="17"/>
      <c r="B6" s="17"/>
      <c r="C6" s="17"/>
      <c r="D6" s="18"/>
      <c r="E6" s="17" t="s">
        <v>58</v>
      </c>
      <c r="F6" s="17"/>
      <c r="G6" s="18"/>
    </row>
    <row r="7" ht="18.75" customHeight="1" spans="1:7">
      <c r="A7" s="19">
        <v>1</v>
      </c>
      <c r="B7" s="19">
        <v>2</v>
      </c>
      <c r="C7" s="19">
        <v>3</v>
      </c>
      <c r="D7" s="19">
        <v>4</v>
      </c>
      <c r="E7" s="19">
        <v>5</v>
      </c>
      <c r="F7" s="19">
        <v>6</v>
      </c>
      <c r="G7" s="20">
        <v>7</v>
      </c>
    </row>
    <row r="8" ht="18.75" customHeight="1" spans="1:7">
      <c r="A8" s="21" t="s">
        <v>71</v>
      </c>
      <c r="B8" s="22"/>
      <c r="C8" s="22"/>
      <c r="D8" s="21"/>
      <c r="E8" s="23">
        <v>57182828.08</v>
      </c>
      <c r="F8" s="23">
        <v>148466100</v>
      </c>
      <c r="G8" s="23"/>
    </row>
    <row r="9" ht="18.75" customHeight="1" spans="1:7">
      <c r="A9" s="21"/>
      <c r="B9" s="21" t="s">
        <v>649</v>
      </c>
      <c r="C9" s="21" t="s">
        <v>346</v>
      </c>
      <c r="D9" s="21" t="s">
        <v>650</v>
      </c>
      <c r="E9" s="23">
        <v>34400</v>
      </c>
      <c r="F9" s="23"/>
      <c r="G9" s="23"/>
    </row>
    <row r="10" ht="18.75" customHeight="1" spans="1:7">
      <c r="A10" s="24"/>
      <c r="B10" s="21" t="s">
        <v>649</v>
      </c>
      <c r="C10" s="21" t="s">
        <v>343</v>
      </c>
      <c r="D10" s="21" t="s">
        <v>650</v>
      </c>
      <c r="E10" s="23">
        <v>73141</v>
      </c>
      <c r="F10" s="23"/>
      <c r="G10" s="23"/>
    </row>
    <row r="11" ht="18.75" customHeight="1" spans="1:7">
      <c r="A11" s="24"/>
      <c r="B11" s="21" t="s">
        <v>649</v>
      </c>
      <c r="C11" s="21" t="s">
        <v>350</v>
      </c>
      <c r="D11" s="21" t="s">
        <v>650</v>
      </c>
      <c r="E11" s="23">
        <v>4718632.5</v>
      </c>
      <c r="F11" s="23"/>
      <c r="G11" s="23"/>
    </row>
    <row r="12" ht="18.75" customHeight="1" spans="1:7">
      <c r="A12" s="24"/>
      <c r="B12" s="21" t="s">
        <v>649</v>
      </c>
      <c r="C12" s="21" t="s">
        <v>337</v>
      </c>
      <c r="D12" s="21" t="s">
        <v>650</v>
      </c>
      <c r="E12" s="23">
        <v>400000</v>
      </c>
      <c r="F12" s="23"/>
      <c r="G12" s="23"/>
    </row>
    <row r="13" ht="18.75" customHeight="1" spans="1:7">
      <c r="A13" s="24"/>
      <c r="B13" s="21" t="s">
        <v>649</v>
      </c>
      <c r="C13" s="21" t="s">
        <v>307</v>
      </c>
      <c r="D13" s="21" t="s">
        <v>650</v>
      </c>
      <c r="E13" s="23">
        <v>12169000</v>
      </c>
      <c r="F13" s="23"/>
      <c r="G13" s="23"/>
    </row>
    <row r="14" ht="18.75" customHeight="1" spans="1:7">
      <c r="A14" s="24"/>
      <c r="B14" s="21" t="s">
        <v>649</v>
      </c>
      <c r="C14" s="21" t="s">
        <v>357</v>
      </c>
      <c r="D14" s="21" t="s">
        <v>650</v>
      </c>
      <c r="E14" s="23">
        <v>500000</v>
      </c>
      <c r="F14" s="23"/>
      <c r="G14" s="23"/>
    </row>
    <row r="15" ht="18.75" customHeight="1" spans="1:7">
      <c r="A15" s="24"/>
      <c r="B15" s="21" t="s">
        <v>649</v>
      </c>
      <c r="C15" s="21" t="s">
        <v>300</v>
      </c>
      <c r="D15" s="21" t="s">
        <v>650</v>
      </c>
      <c r="E15" s="23">
        <v>1040000</v>
      </c>
      <c r="F15" s="23"/>
      <c r="G15" s="23"/>
    </row>
    <row r="16" ht="18.75" customHeight="1" spans="1:7">
      <c r="A16" s="24"/>
      <c r="B16" s="21" t="s">
        <v>649</v>
      </c>
      <c r="C16" s="21" t="s">
        <v>325</v>
      </c>
      <c r="D16" s="21" t="s">
        <v>650</v>
      </c>
      <c r="E16" s="23">
        <v>830000</v>
      </c>
      <c r="F16" s="23"/>
      <c r="G16" s="23"/>
    </row>
    <row r="17" ht="18.75" customHeight="1" spans="1:7">
      <c r="A17" s="24"/>
      <c r="B17" s="21" t="s">
        <v>649</v>
      </c>
      <c r="C17" s="21" t="s">
        <v>305</v>
      </c>
      <c r="D17" s="21" t="s">
        <v>650</v>
      </c>
      <c r="E17" s="23">
        <v>9400000</v>
      </c>
      <c r="F17" s="23"/>
      <c r="G17" s="23"/>
    </row>
    <row r="18" ht="18.75" customHeight="1" spans="1:7">
      <c r="A18" s="24"/>
      <c r="B18" s="21" t="s">
        <v>649</v>
      </c>
      <c r="C18" s="21" t="s">
        <v>311</v>
      </c>
      <c r="D18" s="21" t="s">
        <v>650</v>
      </c>
      <c r="E18" s="23">
        <v>601000</v>
      </c>
      <c r="F18" s="23"/>
      <c r="G18" s="23"/>
    </row>
    <row r="19" ht="18.75" customHeight="1" spans="1:7">
      <c r="A19" s="24"/>
      <c r="B19" s="21" t="s">
        <v>649</v>
      </c>
      <c r="C19" s="21" t="s">
        <v>323</v>
      </c>
      <c r="D19" s="21" t="s">
        <v>650</v>
      </c>
      <c r="E19" s="23">
        <v>1600000</v>
      </c>
      <c r="F19" s="23"/>
      <c r="G19" s="23"/>
    </row>
    <row r="20" ht="18.75" customHeight="1" spans="1:7">
      <c r="A20" s="24"/>
      <c r="B20" s="21" t="s">
        <v>651</v>
      </c>
      <c r="C20" s="21" t="s">
        <v>315</v>
      </c>
      <c r="D20" s="21" t="s">
        <v>650</v>
      </c>
      <c r="E20" s="23">
        <v>5300550.58</v>
      </c>
      <c r="F20" s="23"/>
      <c r="G20" s="23"/>
    </row>
    <row r="21" ht="18.75" customHeight="1" spans="1:7">
      <c r="A21" s="24"/>
      <c r="B21" s="21" t="s">
        <v>652</v>
      </c>
      <c r="C21" s="21" t="s">
        <v>333</v>
      </c>
      <c r="D21" s="21" t="s">
        <v>650</v>
      </c>
      <c r="E21" s="23">
        <v>100000</v>
      </c>
      <c r="F21" s="23"/>
      <c r="G21" s="23"/>
    </row>
    <row r="22" ht="18.75" customHeight="1" spans="1:7">
      <c r="A22" s="24"/>
      <c r="B22" s="21" t="s">
        <v>652</v>
      </c>
      <c r="C22" s="21" t="s">
        <v>348</v>
      </c>
      <c r="D22" s="21" t="s">
        <v>650</v>
      </c>
      <c r="E22" s="23">
        <v>15000000</v>
      </c>
      <c r="F22" s="23">
        <v>148466100</v>
      </c>
      <c r="G22" s="23"/>
    </row>
    <row r="23" ht="18.75" customHeight="1" spans="1:7">
      <c r="A23" s="24"/>
      <c r="B23" s="21" t="s">
        <v>652</v>
      </c>
      <c r="C23" s="21" t="s">
        <v>327</v>
      </c>
      <c r="D23" s="21" t="s">
        <v>650</v>
      </c>
      <c r="E23" s="23">
        <v>3000000</v>
      </c>
      <c r="F23" s="23"/>
      <c r="G23" s="23"/>
    </row>
    <row r="24" ht="18.75" customHeight="1" spans="1:7">
      <c r="A24" s="24"/>
      <c r="B24" s="21" t="s">
        <v>652</v>
      </c>
      <c r="C24" s="21" t="s">
        <v>355</v>
      </c>
      <c r="D24" s="21" t="s">
        <v>650</v>
      </c>
      <c r="E24" s="23">
        <v>502600</v>
      </c>
      <c r="F24" s="23"/>
      <c r="G24" s="23"/>
    </row>
    <row r="25" ht="18.75" customHeight="1" spans="1:7">
      <c r="A25" s="24"/>
      <c r="B25" s="21" t="s">
        <v>652</v>
      </c>
      <c r="C25" s="21" t="s">
        <v>341</v>
      </c>
      <c r="D25" s="21" t="s">
        <v>650</v>
      </c>
      <c r="E25" s="23">
        <v>300000</v>
      </c>
      <c r="F25" s="23"/>
      <c r="G25" s="23"/>
    </row>
    <row r="26" ht="18.75" customHeight="1" spans="1:7">
      <c r="A26" s="24"/>
      <c r="B26" s="21" t="s">
        <v>652</v>
      </c>
      <c r="C26" s="21" t="s">
        <v>320</v>
      </c>
      <c r="D26" s="21" t="s">
        <v>650</v>
      </c>
      <c r="E26" s="23">
        <v>1613504</v>
      </c>
      <c r="F26" s="23"/>
      <c r="G26" s="23"/>
    </row>
    <row r="27" ht="18.75" customHeight="1" spans="1:7">
      <c r="A27" s="25" t="s">
        <v>56</v>
      </c>
      <c r="B27" s="26" t="s">
        <v>653</v>
      </c>
      <c r="C27" s="26"/>
      <c r="D27" s="27"/>
      <c r="E27" s="23">
        <v>57182828.08</v>
      </c>
      <c r="F27" s="23">
        <v>148466100</v>
      </c>
      <c r="G27" s="23"/>
    </row>
  </sheetData>
  <mergeCells count="11">
    <mergeCell ref="A2:G2"/>
    <mergeCell ref="A3:D3"/>
    <mergeCell ref="E4:G4"/>
    <mergeCell ref="A27:D27"/>
    <mergeCell ref="A4:A6"/>
    <mergeCell ref="B4:B6"/>
    <mergeCell ref="C4:C6"/>
    <mergeCell ref="D4:D6"/>
    <mergeCell ref="E5:E6"/>
    <mergeCell ref="F5:F6"/>
    <mergeCell ref="G5:G6"/>
  </mergeCells>
  <printOptions horizontalCentered="1"/>
  <pageMargins left="0.39" right="0.39" top="0.58" bottom="0.58" header="0.5" footer="0.5"/>
  <pageSetup paperSize="9" scale="57"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S9"/>
  <sheetViews>
    <sheetView showZeros="0" topLeftCell="B1" workbookViewId="0">
      <selection activeCell="H15" sqref="H15"/>
    </sheetView>
  </sheetViews>
  <sheetFormatPr defaultColWidth="9.14285714285714" defaultRowHeight="14.25" customHeight="1"/>
  <cols>
    <col min="1" max="1" width="21.1428571428571" customWidth="1"/>
    <col min="2" max="2" width="35.2857142857143" customWidth="1"/>
    <col min="3" max="8" width="20.4190476190476" customWidth="1"/>
    <col min="9" max="11" width="20.5714285714286" customWidth="1"/>
    <col min="12" max="12" width="20.4190476190476" customWidth="1"/>
    <col min="13" max="13" width="20.5714285714286" customWidth="1"/>
    <col min="14" max="19" width="20.4190476190476" customWidth="1"/>
  </cols>
  <sheetData>
    <row r="1" ht="15" customHeight="1" spans="10:19">
      <c r="J1" s="224"/>
      <c r="O1" s="72"/>
      <c r="P1" s="72"/>
      <c r="Q1" s="72"/>
      <c r="R1" s="72"/>
      <c r="S1" s="37" t="s">
        <v>53</v>
      </c>
    </row>
    <row r="2" ht="57.75" customHeight="1" spans="1:19">
      <c r="A2" s="153" t="str">
        <f>"2025"&amp;"年部门收入预算表"</f>
        <v>2025年部门收入预算表</v>
      </c>
      <c r="B2" s="209"/>
      <c r="C2" s="209"/>
      <c r="D2" s="209"/>
      <c r="E2" s="209"/>
      <c r="F2" s="209"/>
      <c r="G2" s="209"/>
      <c r="H2" s="209"/>
      <c r="I2" s="209"/>
      <c r="J2" s="209"/>
      <c r="K2" s="209"/>
      <c r="L2" s="209"/>
      <c r="M2" s="209"/>
      <c r="N2" s="209"/>
      <c r="O2" s="225"/>
      <c r="P2" s="225"/>
      <c r="Q2" s="225"/>
      <c r="R2" s="225"/>
      <c r="S2" s="225"/>
    </row>
    <row r="3" ht="18.75" customHeight="1" spans="1:19">
      <c r="A3" s="40" t="str">
        <f>"单位名称："&amp;"临沧市临翔区交通运输局"</f>
        <v>单位名称：临沧市临翔区交通运输局</v>
      </c>
      <c r="B3" s="98"/>
      <c r="C3" s="98"/>
      <c r="D3" s="98"/>
      <c r="E3" s="98"/>
      <c r="F3" s="98"/>
      <c r="G3" s="98"/>
      <c r="H3" s="98"/>
      <c r="I3" s="98"/>
      <c r="J3" s="76"/>
      <c r="K3" s="98"/>
      <c r="L3" s="98"/>
      <c r="M3" s="98"/>
      <c r="N3" s="98"/>
      <c r="O3" s="76"/>
      <c r="P3" s="76"/>
      <c r="Q3" s="76"/>
      <c r="R3" s="76"/>
      <c r="S3" s="37" t="s">
        <v>1</v>
      </c>
    </row>
    <row r="4" ht="18.75" customHeight="1" spans="1:19">
      <c r="A4" s="210" t="s">
        <v>54</v>
      </c>
      <c r="B4" s="211" t="s">
        <v>55</v>
      </c>
      <c r="C4" s="211" t="s">
        <v>56</v>
      </c>
      <c r="D4" s="212" t="s">
        <v>57</v>
      </c>
      <c r="E4" s="213"/>
      <c r="F4" s="213"/>
      <c r="G4" s="213"/>
      <c r="H4" s="213"/>
      <c r="I4" s="213"/>
      <c r="J4" s="226"/>
      <c r="K4" s="213"/>
      <c r="L4" s="213"/>
      <c r="M4" s="213"/>
      <c r="N4" s="227"/>
      <c r="O4" s="212" t="s">
        <v>46</v>
      </c>
      <c r="P4" s="212"/>
      <c r="Q4" s="212"/>
      <c r="R4" s="212"/>
      <c r="S4" s="230"/>
    </row>
    <row r="5" ht="18.75" customHeight="1" spans="1:19">
      <c r="A5" s="214"/>
      <c r="B5" s="215"/>
      <c r="C5" s="215"/>
      <c r="D5" s="216" t="s">
        <v>58</v>
      </c>
      <c r="E5" s="216" t="s">
        <v>59</v>
      </c>
      <c r="F5" s="216" t="s">
        <v>60</v>
      </c>
      <c r="G5" s="216" t="s">
        <v>61</v>
      </c>
      <c r="H5" s="216" t="s">
        <v>62</v>
      </c>
      <c r="I5" s="228" t="s">
        <v>63</v>
      </c>
      <c r="J5" s="228"/>
      <c r="K5" s="228"/>
      <c r="L5" s="228"/>
      <c r="M5" s="228"/>
      <c r="N5" s="219"/>
      <c r="O5" s="216" t="s">
        <v>58</v>
      </c>
      <c r="P5" s="216" t="s">
        <v>59</v>
      </c>
      <c r="Q5" s="216" t="s">
        <v>60</v>
      </c>
      <c r="R5" s="216" t="s">
        <v>61</v>
      </c>
      <c r="S5" s="216" t="s">
        <v>64</v>
      </c>
    </row>
    <row r="6" ht="18.75" customHeight="1" spans="1:19">
      <c r="A6" s="217"/>
      <c r="B6" s="218"/>
      <c r="C6" s="218"/>
      <c r="D6" s="219"/>
      <c r="E6" s="219"/>
      <c r="F6" s="219"/>
      <c r="G6" s="219"/>
      <c r="H6" s="219"/>
      <c r="I6" s="218" t="s">
        <v>58</v>
      </c>
      <c r="J6" s="218" t="s">
        <v>65</v>
      </c>
      <c r="K6" s="218" t="s">
        <v>66</v>
      </c>
      <c r="L6" s="218" t="s">
        <v>67</v>
      </c>
      <c r="M6" s="218" t="s">
        <v>68</v>
      </c>
      <c r="N6" s="218" t="s">
        <v>69</v>
      </c>
      <c r="O6" s="229"/>
      <c r="P6" s="229"/>
      <c r="Q6" s="229"/>
      <c r="R6" s="229"/>
      <c r="S6" s="219"/>
    </row>
    <row r="7" ht="18.75" customHeight="1" spans="1:19">
      <c r="A7" s="19">
        <v>1</v>
      </c>
      <c r="B7" s="19">
        <v>2</v>
      </c>
      <c r="C7" s="19">
        <v>3</v>
      </c>
      <c r="D7" s="19">
        <v>4</v>
      </c>
      <c r="E7" s="19">
        <v>5</v>
      </c>
      <c r="F7" s="19">
        <v>6</v>
      </c>
      <c r="G7" s="19">
        <v>7</v>
      </c>
      <c r="H7" s="19">
        <v>8</v>
      </c>
      <c r="I7" s="19">
        <v>9</v>
      </c>
      <c r="J7" s="19">
        <v>10</v>
      </c>
      <c r="K7" s="19">
        <v>11</v>
      </c>
      <c r="L7" s="19">
        <v>12</v>
      </c>
      <c r="M7" s="19">
        <v>13</v>
      </c>
      <c r="N7" s="19">
        <v>14</v>
      </c>
      <c r="O7" s="19">
        <v>15</v>
      </c>
      <c r="P7" s="19">
        <v>16</v>
      </c>
      <c r="Q7" s="19">
        <v>17</v>
      </c>
      <c r="R7" s="19">
        <v>18</v>
      </c>
      <c r="S7" s="19">
        <v>19</v>
      </c>
    </row>
    <row r="8" ht="18.75" customHeight="1" spans="1:19">
      <c r="A8" s="220" t="s">
        <v>70</v>
      </c>
      <c r="B8" s="221" t="s">
        <v>71</v>
      </c>
      <c r="C8" s="23">
        <v>64222579.8</v>
      </c>
      <c r="D8" s="23">
        <v>63811930.38</v>
      </c>
      <c r="E8" s="23">
        <v>63241930.38</v>
      </c>
      <c r="F8" s="23"/>
      <c r="G8" s="23"/>
      <c r="H8" s="23"/>
      <c r="I8" s="23">
        <v>570000</v>
      </c>
      <c r="J8" s="23"/>
      <c r="K8" s="23"/>
      <c r="L8" s="23"/>
      <c r="M8" s="23"/>
      <c r="N8" s="23">
        <v>570000</v>
      </c>
      <c r="O8" s="23">
        <v>410649.42</v>
      </c>
      <c r="P8" s="23">
        <v>410649.42</v>
      </c>
      <c r="Q8" s="23"/>
      <c r="R8" s="23"/>
      <c r="S8" s="23"/>
    </row>
    <row r="9" ht="18.75" customHeight="1" spans="1:19">
      <c r="A9" s="222" t="s">
        <v>56</v>
      </c>
      <c r="B9" s="223"/>
      <c r="C9" s="23">
        <v>64222579.8</v>
      </c>
      <c r="D9" s="23">
        <v>63811930.38</v>
      </c>
      <c r="E9" s="23">
        <v>63241930.38</v>
      </c>
      <c r="F9" s="23"/>
      <c r="G9" s="23"/>
      <c r="H9" s="23"/>
      <c r="I9" s="23">
        <v>570000</v>
      </c>
      <c r="J9" s="23"/>
      <c r="K9" s="23"/>
      <c r="L9" s="23"/>
      <c r="M9" s="23"/>
      <c r="N9" s="23">
        <v>570000</v>
      </c>
      <c r="O9" s="23">
        <v>410649.42</v>
      </c>
      <c r="P9" s="23">
        <v>410649.42</v>
      </c>
      <c r="Q9" s="23"/>
      <c r="R9" s="23"/>
      <c r="S9" s="23"/>
    </row>
  </sheetData>
  <mergeCells count="19">
    <mergeCell ref="A2:S2"/>
    <mergeCell ref="A3:D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39" right="0.39" top="0.51" bottom="0.51" header="0.31" footer="0.31"/>
  <pageSetup paperSize="9" scale="56"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O36"/>
  <sheetViews>
    <sheetView showZeros="0" topLeftCell="B1" workbookViewId="0">
      <selection activeCell="D38" sqref="D38"/>
    </sheetView>
  </sheetViews>
  <sheetFormatPr defaultColWidth="9.14285714285714" defaultRowHeight="14.25" customHeight="1"/>
  <cols>
    <col min="1" max="1" width="14.2857142857143" customWidth="1"/>
    <col min="2" max="2" width="37.7142857142857" customWidth="1"/>
    <col min="3" max="6" width="19.1428571428571" customWidth="1"/>
    <col min="7" max="8" width="19" customWidth="1"/>
    <col min="9" max="9" width="18.847619047619" customWidth="1"/>
    <col min="10" max="11" width="19" customWidth="1"/>
    <col min="12" max="14" width="18.847619047619" customWidth="1"/>
    <col min="15" max="15" width="19" customWidth="1"/>
  </cols>
  <sheetData>
    <row r="1" ht="15" customHeight="1" spans="1:15">
      <c r="A1" s="1"/>
      <c r="B1" s="1"/>
      <c r="C1" s="1"/>
      <c r="D1" s="197"/>
      <c r="E1" s="1"/>
      <c r="F1" s="1"/>
      <c r="G1" s="1"/>
      <c r="H1" s="197"/>
      <c r="I1" s="1"/>
      <c r="J1" s="197"/>
      <c r="K1" s="1"/>
      <c r="L1" s="1"/>
      <c r="M1" s="1"/>
      <c r="N1" s="1"/>
      <c r="O1" s="38" t="s">
        <v>72</v>
      </c>
    </row>
    <row r="2" ht="42" customHeight="1" spans="1:15">
      <c r="A2" s="5" t="str">
        <f>"2025"&amp;"年部门支出预算表"</f>
        <v>2025年部门支出预算表</v>
      </c>
      <c r="B2" s="198"/>
      <c r="C2" s="198"/>
      <c r="D2" s="198"/>
      <c r="E2" s="198"/>
      <c r="F2" s="198"/>
      <c r="G2" s="198"/>
      <c r="H2" s="198"/>
      <c r="I2" s="198"/>
      <c r="J2" s="198"/>
      <c r="K2" s="198"/>
      <c r="L2" s="198"/>
      <c r="M2" s="198"/>
      <c r="N2" s="198"/>
      <c r="O2" s="198"/>
    </row>
    <row r="3" ht="18.75" customHeight="1" spans="1:15">
      <c r="A3" s="199" t="str">
        <f>"单位名称："&amp;"临沧市临翔区交通运输局"</f>
        <v>单位名称：临沧市临翔区交通运输局</v>
      </c>
      <c r="B3" s="200"/>
      <c r="C3" s="67"/>
      <c r="D3" s="29"/>
      <c r="E3" s="67"/>
      <c r="F3" s="67"/>
      <c r="G3" s="67"/>
      <c r="H3" s="29"/>
      <c r="I3" s="67"/>
      <c r="J3" s="29"/>
      <c r="K3" s="67"/>
      <c r="L3" s="67"/>
      <c r="M3" s="208"/>
      <c r="N3" s="208"/>
      <c r="O3" s="38" t="s">
        <v>1</v>
      </c>
    </row>
    <row r="4" ht="18.75" customHeight="1" spans="1:15">
      <c r="A4" s="10" t="s">
        <v>73</v>
      </c>
      <c r="B4" s="10" t="s">
        <v>74</v>
      </c>
      <c r="C4" s="10" t="s">
        <v>56</v>
      </c>
      <c r="D4" s="12" t="s">
        <v>59</v>
      </c>
      <c r="E4" s="79" t="s">
        <v>75</v>
      </c>
      <c r="F4" s="162" t="s">
        <v>76</v>
      </c>
      <c r="G4" s="10" t="s">
        <v>60</v>
      </c>
      <c r="H4" s="10" t="s">
        <v>61</v>
      </c>
      <c r="I4" s="10" t="s">
        <v>77</v>
      </c>
      <c r="J4" s="12" t="s">
        <v>78</v>
      </c>
      <c r="K4" s="13"/>
      <c r="L4" s="13"/>
      <c r="M4" s="13"/>
      <c r="N4" s="13"/>
      <c r="O4" s="14"/>
    </row>
    <row r="5" ht="30" customHeight="1" spans="1:15">
      <c r="A5" s="18"/>
      <c r="B5" s="18"/>
      <c r="C5" s="18"/>
      <c r="D5" s="71" t="s">
        <v>58</v>
      </c>
      <c r="E5" s="97" t="s">
        <v>75</v>
      </c>
      <c r="F5" s="97" t="s">
        <v>76</v>
      </c>
      <c r="G5" s="18"/>
      <c r="H5" s="18"/>
      <c r="I5" s="18"/>
      <c r="J5" s="71" t="s">
        <v>58</v>
      </c>
      <c r="K5" s="45" t="s">
        <v>79</v>
      </c>
      <c r="L5" s="45" t="s">
        <v>80</v>
      </c>
      <c r="M5" s="45" t="s">
        <v>81</v>
      </c>
      <c r="N5" s="45" t="s">
        <v>82</v>
      </c>
      <c r="O5" s="45" t="s">
        <v>83</v>
      </c>
    </row>
    <row r="6" ht="18.75" customHeight="1" spans="1:15">
      <c r="A6" s="201">
        <v>1</v>
      </c>
      <c r="B6" s="201">
        <v>2</v>
      </c>
      <c r="C6" s="71">
        <v>3</v>
      </c>
      <c r="D6" s="71">
        <v>4</v>
      </c>
      <c r="E6" s="71">
        <v>5</v>
      </c>
      <c r="F6" s="71">
        <v>6</v>
      </c>
      <c r="G6" s="71">
        <v>7</v>
      </c>
      <c r="H6" s="71">
        <v>8</v>
      </c>
      <c r="I6" s="71">
        <v>9</v>
      </c>
      <c r="J6" s="71">
        <v>10</v>
      </c>
      <c r="K6" s="71">
        <v>11</v>
      </c>
      <c r="L6" s="71">
        <v>12</v>
      </c>
      <c r="M6" s="71">
        <v>13</v>
      </c>
      <c r="N6" s="71">
        <v>14</v>
      </c>
      <c r="O6" s="71">
        <v>15</v>
      </c>
    </row>
    <row r="7" ht="18.75" customHeight="1" spans="1:15">
      <c r="A7" s="157" t="s">
        <v>84</v>
      </c>
      <c r="B7" s="186" t="s">
        <v>85</v>
      </c>
      <c r="C7" s="23">
        <v>984186.5</v>
      </c>
      <c r="D7" s="23">
        <v>984186.5</v>
      </c>
      <c r="E7" s="23">
        <v>984186.5</v>
      </c>
      <c r="F7" s="23"/>
      <c r="G7" s="23"/>
      <c r="H7" s="23"/>
      <c r="I7" s="23"/>
      <c r="J7" s="23"/>
      <c r="K7" s="23"/>
      <c r="L7" s="23"/>
      <c r="M7" s="23"/>
      <c r="N7" s="23"/>
      <c r="O7" s="23"/>
    </row>
    <row r="8" ht="18.75" customHeight="1" spans="1:15">
      <c r="A8" s="202" t="s">
        <v>86</v>
      </c>
      <c r="B8" s="242" t="s">
        <v>87</v>
      </c>
      <c r="C8" s="23">
        <v>938923.32</v>
      </c>
      <c r="D8" s="23">
        <v>938923.32</v>
      </c>
      <c r="E8" s="23">
        <v>938923.32</v>
      </c>
      <c r="F8" s="23"/>
      <c r="G8" s="23"/>
      <c r="H8" s="23"/>
      <c r="I8" s="23"/>
      <c r="J8" s="23"/>
      <c r="K8" s="23"/>
      <c r="L8" s="23"/>
      <c r="M8" s="23"/>
      <c r="N8" s="23"/>
      <c r="O8" s="23"/>
    </row>
    <row r="9" ht="18.75" customHeight="1" spans="1:15">
      <c r="A9" s="204" t="s">
        <v>88</v>
      </c>
      <c r="B9" s="243" t="s">
        <v>89</v>
      </c>
      <c r="C9" s="23">
        <v>172631.4</v>
      </c>
      <c r="D9" s="23">
        <v>172631.4</v>
      </c>
      <c r="E9" s="23">
        <v>172631.4</v>
      </c>
      <c r="F9" s="23"/>
      <c r="G9" s="23"/>
      <c r="H9" s="23"/>
      <c r="I9" s="23"/>
      <c r="J9" s="23"/>
      <c r="K9" s="23"/>
      <c r="L9" s="23"/>
      <c r="M9" s="23"/>
      <c r="N9" s="23"/>
      <c r="O9" s="23"/>
    </row>
    <row r="10" ht="18.75" customHeight="1" spans="1:15">
      <c r="A10" s="204" t="s">
        <v>90</v>
      </c>
      <c r="B10" s="243" t="s">
        <v>91</v>
      </c>
      <c r="C10" s="23">
        <v>241486.8</v>
      </c>
      <c r="D10" s="23">
        <v>241486.8</v>
      </c>
      <c r="E10" s="23">
        <v>241486.8</v>
      </c>
      <c r="F10" s="23"/>
      <c r="G10" s="23"/>
      <c r="H10" s="23"/>
      <c r="I10" s="23"/>
      <c r="J10" s="23"/>
      <c r="K10" s="23"/>
      <c r="L10" s="23"/>
      <c r="M10" s="23"/>
      <c r="N10" s="23"/>
      <c r="O10" s="23"/>
    </row>
    <row r="11" ht="18.75" customHeight="1" spans="1:15">
      <c r="A11" s="204" t="s">
        <v>92</v>
      </c>
      <c r="B11" s="243" t="s">
        <v>93</v>
      </c>
      <c r="C11" s="23">
        <v>524805.12</v>
      </c>
      <c r="D11" s="23">
        <v>524805.12</v>
      </c>
      <c r="E11" s="23">
        <v>524805.12</v>
      </c>
      <c r="F11" s="23"/>
      <c r="G11" s="23"/>
      <c r="H11" s="23"/>
      <c r="I11" s="23"/>
      <c r="J11" s="23"/>
      <c r="K11" s="23"/>
      <c r="L11" s="23"/>
      <c r="M11" s="23"/>
      <c r="N11" s="23"/>
      <c r="O11" s="23"/>
    </row>
    <row r="12" ht="18.75" customHeight="1" spans="1:15">
      <c r="A12" s="202" t="s">
        <v>94</v>
      </c>
      <c r="B12" s="242" t="s">
        <v>95</v>
      </c>
      <c r="C12" s="23">
        <v>28611.36</v>
      </c>
      <c r="D12" s="23">
        <v>28611.36</v>
      </c>
      <c r="E12" s="23">
        <v>28611.36</v>
      </c>
      <c r="F12" s="23"/>
      <c r="G12" s="23"/>
      <c r="H12" s="23"/>
      <c r="I12" s="23"/>
      <c r="J12" s="23"/>
      <c r="K12" s="23"/>
      <c r="L12" s="23"/>
      <c r="M12" s="23"/>
      <c r="N12" s="23"/>
      <c r="O12" s="23"/>
    </row>
    <row r="13" ht="18.75" customHeight="1" spans="1:15">
      <c r="A13" s="204" t="s">
        <v>96</v>
      </c>
      <c r="B13" s="243" t="s">
        <v>97</v>
      </c>
      <c r="C13" s="23">
        <v>28611.36</v>
      </c>
      <c r="D13" s="23">
        <v>28611.36</v>
      </c>
      <c r="E13" s="23">
        <v>28611.36</v>
      </c>
      <c r="F13" s="23"/>
      <c r="G13" s="23"/>
      <c r="H13" s="23"/>
      <c r="I13" s="23"/>
      <c r="J13" s="23"/>
      <c r="K13" s="23"/>
      <c r="L13" s="23"/>
      <c r="M13" s="23"/>
      <c r="N13" s="23"/>
      <c r="O13" s="23"/>
    </row>
    <row r="14" ht="18.75" customHeight="1" spans="1:15">
      <c r="A14" s="202" t="s">
        <v>98</v>
      </c>
      <c r="B14" s="242" t="s">
        <v>99</v>
      </c>
      <c r="C14" s="23">
        <v>16651.82</v>
      </c>
      <c r="D14" s="23">
        <v>16651.82</v>
      </c>
      <c r="E14" s="23">
        <v>16651.82</v>
      </c>
      <c r="F14" s="23"/>
      <c r="G14" s="23"/>
      <c r="H14" s="23"/>
      <c r="I14" s="23"/>
      <c r="J14" s="23"/>
      <c r="K14" s="23"/>
      <c r="L14" s="23"/>
      <c r="M14" s="23"/>
      <c r="N14" s="23"/>
      <c r="O14" s="23"/>
    </row>
    <row r="15" ht="18.75" customHeight="1" spans="1:15">
      <c r="A15" s="204" t="s">
        <v>100</v>
      </c>
      <c r="B15" s="243" t="s">
        <v>99</v>
      </c>
      <c r="C15" s="23">
        <v>16651.82</v>
      </c>
      <c r="D15" s="23">
        <v>16651.82</v>
      </c>
      <c r="E15" s="23">
        <v>16651.82</v>
      </c>
      <c r="F15" s="23"/>
      <c r="G15" s="23"/>
      <c r="H15" s="23"/>
      <c r="I15" s="23"/>
      <c r="J15" s="23"/>
      <c r="K15" s="23"/>
      <c r="L15" s="23"/>
      <c r="M15" s="23"/>
      <c r="N15" s="23"/>
      <c r="O15" s="23"/>
    </row>
    <row r="16" ht="18.75" customHeight="1" spans="1:15">
      <c r="A16" s="157" t="s">
        <v>101</v>
      </c>
      <c r="B16" s="186" t="s">
        <v>102</v>
      </c>
      <c r="C16" s="23">
        <v>397894.44</v>
      </c>
      <c r="D16" s="23">
        <v>397894.44</v>
      </c>
      <c r="E16" s="23">
        <v>397894.44</v>
      </c>
      <c r="F16" s="23"/>
      <c r="G16" s="23"/>
      <c r="H16" s="23"/>
      <c r="I16" s="23"/>
      <c r="J16" s="23"/>
      <c r="K16" s="23"/>
      <c r="L16" s="23"/>
      <c r="M16" s="23"/>
      <c r="N16" s="23"/>
      <c r="O16" s="23"/>
    </row>
    <row r="17" ht="18.75" customHeight="1" spans="1:15">
      <c r="A17" s="202" t="s">
        <v>103</v>
      </c>
      <c r="B17" s="242" t="s">
        <v>104</v>
      </c>
      <c r="C17" s="23">
        <v>397894.44</v>
      </c>
      <c r="D17" s="23">
        <v>397894.44</v>
      </c>
      <c r="E17" s="23">
        <v>397894.44</v>
      </c>
      <c r="F17" s="23"/>
      <c r="G17" s="23"/>
      <c r="H17" s="23"/>
      <c r="I17" s="23"/>
      <c r="J17" s="23"/>
      <c r="K17" s="23"/>
      <c r="L17" s="23"/>
      <c r="M17" s="23"/>
      <c r="N17" s="23"/>
      <c r="O17" s="23"/>
    </row>
    <row r="18" ht="18.75" customHeight="1" spans="1:15">
      <c r="A18" s="204" t="s">
        <v>105</v>
      </c>
      <c r="B18" s="243" t="s">
        <v>106</v>
      </c>
      <c r="C18" s="23">
        <v>63985.2</v>
      </c>
      <c r="D18" s="23">
        <v>63985.2</v>
      </c>
      <c r="E18" s="23">
        <v>63985.2</v>
      </c>
      <c r="F18" s="23"/>
      <c r="G18" s="23"/>
      <c r="H18" s="23"/>
      <c r="I18" s="23"/>
      <c r="J18" s="23"/>
      <c r="K18" s="23"/>
      <c r="L18" s="23"/>
      <c r="M18" s="23"/>
      <c r="N18" s="23"/>
      <c r="O18" s="23"/>
    </row>
    <row r="19" ht="18.75" customHeight="1" spans="1:15">
      <c r="A19" s="204" t="s">
        <v>107</v>
      </c>
      <c r="B19" s="243" t="s">
        <v>108</v>
      </c>
      <c r="C19" s="23">
        <v>168897.07</v>
      </c>
      <c r="D19" s="23">
        <v>168897.07</v>
      </c>
      <c r="E19" s="23">
        <v>168897.07</v>
      </c>
      <c r="F19" s="23"/>
      <c r="G19" s="23"/>
      <c r="H19" s="23"/>
      <c r="I19" s="23"/>
      <c r="J19" s="23"/>
      <c r="K19" s="23"/>
      <c r="L19" s="23"/>
      <c r="M19" s="23"/>
      <c r="N19" s="23"/>
      <c r="O19" s="23"/>
    </row>
    <row r="20" ht="18.75" customHeight="1" spans="1:15">
      <c r="A20" s="204" t="s">
        <v>109</v>
      </c>
      <c r="B20" s="243" t="s">
        <v>110</v>
      </c>
      <c r="C20" s="23">
        <v>145912.11</v>
      </c>
      <c r="D20" s="23">
        <v>145912.11</v>
      </c>
      <c r="E20" s="23">
        <v>145912.11</v>
      </c>
      <c r="F20" s="23"/>
      <c r="G20" s="23"/>
      <c r="H20" s="23"/>
      <c r="I20" s="23"/>
      <c r="J20" s="23"/>
      <c r="K20" s="23"/>
      <c r="L20" s="23"/>
      <c r="M20" s="23"/>
      <c r="N20" s="23"/>
      <c r="O20" s="23"/>
    </row>
    <row r="21" ht="18.75" customHeight="1" spans="1:15">
      <c r="A21" s="204" t="s">
        <v>111</v>
      </c>
      <c r="B21" s="243" t="s">
        <v>112</v>
      </c>
      <c r="C21" s="23">
        <v>19100.06</v>
      </c>
      <c r="D21" s="23">
        <v>19100.06</v>
      </c>
      <c r="E21" s="23">
        <v>19100.06</v>
      </c>
      <c r="F21" s="23"/>
      <c r="G21" s="23"/>
      <c r="H21" s="23"/>
      <c r="I21" s="23"/>
      <c r="J21" s="23"/>
      <c r="K21" s="23"/>
      <c r="L21" s="23"/>
      <c r="M21" s="23"/>
      <c r="N21" s="23"/>
      <c r="O21" s="23"/>
    </row>
    <row r="22" ht="18.75" customHeight="1" spans="1:15">
      <c r="A22" s="157" t="s">
        <v>113</v>
      </c>
      <c r="B22" s="186" t="s">
        <v>114</v>
      </c>
      <c r="C22" s="23">
        <v>62446895.02</v>
      </c>
      <c r="D22" s="23">
        <v>61876895.02</v>
      </c>
      <c r="E22" s="23">
        <v>4283417.52</v>
      </c>
      <c r="F22" s="23">
        <v>57593477.5</v>
      </c>
      <c r="G22" s="23"/>
      <c r="H22" s="23"/>
      <c r="I22" s="23"/>
      <c r="J22" s="23">
        <v>570000</v>
      </c>
      <c r="K22" s="23"/>
      <c r="L22" s="23"/>
      <c r="M22" s="23"/>
      <c r="N22" s="23"/>
      <c r="O22" s="23">
        <v>570000</v>
      </c>
    </row>
    <row r="23" ht="18.75" customHeight="1" spans="1:15">
      <c r="A23" s="202" t="s">
        <v>115</v>
      </c>
      <c r="B23" s="242" t="s">
        <v>116</v>
      </c>
      <c r="C23" s="23">
        <v>56536795.02</v>
      </c>
      <c r="D23" s="23">
        <v>56536795.02</v>
      </c>
      <c r="E23" s="23">
        <v>4283417.52</v>
      </c>
      <c r="F23" s="23">
        <v>52253377.5</v>
      </c>
      <c r="G23" s="23"/>
      <c r="H23" s="23"/>
      <c r="I23" s="23"/>
      <c r="J23" s="23"/>
      <c r="K23" s="23"/>
      <c r="L23" s="23"/>
      <c r="M23" s="23"/>
      <c r="N23" s="23"/>
      <c r="O23" s="23"/>
    </row>
    <row r="24" ht="18.75" customHeight="1" spans="1:15">
      <c r="A24" s="204" t="s">
        <v>117</v>
      </c>
      <c r="B24" s="243" t="s">
        <v>118</v>
      </c>
      <c r="C24" s="23">
        <v>4283417.52</v>
      </c>
      <c r="D24" s="23">
        <v>4283417.52</v>
      </c>
      <c r="E24" s="23">
        <v>4283417.52</v>
      </c>
      <c r="F24" s="23"/>
      <c r="G24" s="23"/>
      <c r="H24" s="23"/>
      <c r="I24" s="23"/>
      <c r="J24" s="23"/>
      <c r="K24" s="23"/>
      <c r="L24" s="23"/>
      <c r="M24" s="23"/>
      <c r="N24" s="23"/>
      <c r="O24" s="23"/>
    </row>
    <row r="25" ht="18.75" customHeight="1" spans="1:15">
      <c r="A25" s="204" t="s">
        <v>119</v>
      </c>
      <c r="B25" s="243" t="s">
        <v>120</v>
      </c>
      <c r="C25" s="23">
        <v>30656104</v>
      </c>
      <c r="D25" s="23">
        <v>30656104</v>
      </c>
      <c r="E25" s="23"/>
      <c r="F25" s="23">
        <v>30656104</v>
      </c>
      <c r="G25" s="23"/>
      <c r="H25" s="23"/>
      <c r="I25" s="23"/>
      <c r="J25" s="23"/>
      <c r="K25" s="23"/>
      <c r="L25" s="23"/>
      <c r="M25" s="23"/>
      <c r="N25" s="23"/>
      <c r="O25" s="23"/>
    </row>
    <row r="26" ht="18.75" customHeight="1" spans="1:15">
      <c r="A26" s="204" t="s">
        <v>121</v>
      </c>
      <c r="B26" s="243" t="s">
        <v>122</v>
      </c>
      <c r="C26" s="23">
        <v>20718632.5</v>
      </c>
      <c r="D26" s="23">
        <v>20718632.5</v>
      </c>
      <c r="E26" s="23"/>
      <c r="F26" s="23">
        <v>20718632.5</v>
      </c>
      <c r="G26" s="23"/>
      <c r="H26" s="23"/>
      <c r="I26" s="23"/>
      <c r="J26" s="23"/>
      <c r="K26" s="23"/>
      <c r="L26" s="23"/>
      <c r="M26" s="23"/>
      <c r="N26" s="23"/>
      <c r="O26" s="23"/>
    </row>
    <row r="27" ht="18.75" customHeight="1" spans="1:15">
      <c r="A27" s="204" t="s">
        <v>123</v>
      </c>
      <c r="B27" s="243" t="s">
        <v>124</v>
      </c>
      <c r="C27" s="23">
        <v>193141</v>
      </c>
      <c r="D27" s="23">
        <v>193141</v>
      </c>
      <c r="E27" s="23"/>
      <c r="F27" s="23">
        <v>193141</v>
      </c>
      <c r="G27" s="23"/>
      <c r="H27" s="23"/>
      <c r="I27" s="23"/>
      <c r="J27" s="23"/>
      <c r="K27" s="23"/>
      <c r="L27" s="23"/>
      <c r="M27" s="23"/>
      <c r="N27" s="23"/>
      <c r="O27" s="23"/>
    </row>
    <row r="28" ht="18.75" customHeight="1" spans="1:15">
      <c r="A28" s="204" t="s">
        <v>125</v>
      </c>
      <c r="B28" s="243" t="s">
        <v>126</v>
      </c>
      <c r="C28" s="23">
        <v>85500</v>
      </c>
      <c r="D28" s="23">
        <v>85500</v>
      </c>
      <c r="E28" s="23"/>
      <c r="F28" s="23">
        <v>85500</v>
      </c>
      <c r="G28" s="23"/>
      <c r="H28" s="23"/>
      <c r="I28" s="23"/>
      <c r="J28" s="23"/>
      <c r="K28" s="23"/>
      <c r="L28" s="23"/>
      <c r="M28" s="23"/>
      <c r="N28" s="23"/>
      <c r="O28" s="23"/>
    </row>
    <row r="29" ht="18.75" customHeight="1" spans="1:15">
      <c r="A29" s="204" t="s">
        <v>127</v>
      </c>
      <c r="B29" s="243" t="s">
        <v>128</v>
      </c>
      <c r="C29" s="23">
        <v>600000</v>
      </c>
      <c r="D29" s="23">
        <v>600000</v>
      </c>
      <c r="E29" s="23"/>
      <c r="F29" s="23">
        <v>600000</v>
      </c>
      <c r="G29" s="23"/>
      <c r="H29" s="23"/>
      <c r="I29" s="23"/>
      <c r="J29" s="23"/>
      <c r="K29" s="23"/>
      <c r="L29" s="23"/>
      <c r="M29" s="23"/>
      <c r="N29" s="23"/>
      <c r="O29" s="23"/>
    </row>
    <row r="30" ht="18.75" customHeight="1" spans="1:15">
      <c r="A30" s="202" t="s">
        <v>129</v>
      </c>
      <c r="B30" s="242" t="s">
        <v>130</v>
      </c>
      <c r="C30" s="23">
        <v>5910100</v>
      </c>
      <c r="D30" s="23">
        <v>5340100</v>
      </c>
      <c r="E30" s="23"/>
      <c r="F30" s="23">
        <v>5340100</v>
      </c>
      <c r="G30" s="23"/>
      <c r="H30" s="23"/>
      <c r="I30" s="23"/>
      <c r="J30" s="23">
        <v>570000</v>
      </c>
      <c r="K30" s="23"/>
      <c r="L30" s="23"/>
      <c r="M30" s="23"/>
      <c r="N30" s="23"/>
      <c r="O30" s="23">
        <v>570000</v>
      </c>
    </row>
    <row r="31" ht="18.75" customHeight="1" spans="1:15">
      <c r="A31" s="204" t="s">
        <v>131</v>
      </c>
      <c r="B31" s="243" t="s">
        <v>132</v>
      </c>
      <c r="C31" s="23">
        <v>5305700</v>
      </c>
      <c r="D31" s="23">
        <v>5305700</v>
      </c>
      <c r="E31" s="23"/>
      <c r="F31" s="23">
        <v>5305700</v>
      </c>
      <c r="G31" s="23"/>
      <c r="H31" s="23"/>
      <c r="I31" s="23"/>
      <c r="J31" s="23"/>
      <c r="K31" s="23"/>
      <c r="L31" s="23"/>
      <c r="M31" s="23"/>
      <c r="N31" s="23"/>
      <c r="O31" s="23"/>
    </row>
    <row r="32" ht="18.75" customHeight="1" spans="1:15">
      <c r="A32" s="204" t="s">
        <v>133</v>
      </c>
      <c r="B32" s="243" t="s">
        <v>130</v>
      </c>
      <c r="C32" s="23">
        <v>604400</v>
      </c>
      <c r="D32" s="23">
        <v>34400</v>
      </c>
      <c r="E32" s="23"/>
      <c r="F32" s="23">
        <v>34400</v>
      </c>
      <c r="G32" s="23"/>
      <c r="H32" s="23"/>
      <c r="I32" s="23"/>
      <c r="J32" s="23">
        <v>570000</v>
      </c>
      <c r="K32" s="23"/>
      <c r="L32" s="23"/>
      <c r="M32" s="23"/>
      <c r="N32" s="23"/>
      <c r="O32" s="23">
        <v>570000</v>
      </c>
    </row>
    <row r="33" ht="18.75" customHeight="1" spans="1:15">
      <c r="A33" s="157" t="s">
        <v>134</v>
      </c>
      <c r="B33" s="186" t="s">
        <v>135</v>
      </c>
      <c r="C33" s="23">
        <v>393603.84</v>
      </c>
      <c r="D33" s="23">
        <v>393603.84</v>
      </c>
      <c r="E33" s="23">
        <v>393603.84</v>
      </c>
      <c r="F33" s="23"/>
      <c r="G33" s="23"/>
      <c r="H33" s="23"/>
      <c r="I33" s="23"/>
      <c r="J33" s="23"/>
      <c r="K33" s="23"/>
      <c r="L33" s="23"/>
      <c r="M33" s="23"/>
      <c r="N33" s="23"/>
      <c r="O33" s="23"/>
    </row>
    <row r="34" ht="18.75" customHeight="1" spans="1:15">
      <c r="A34" s="202" t="s">
        <v>136</v>
      </c>
      <c r="B34" s="242" t="s">
        <v>137</v>
      </c>
      <c r="C34" s="23">
        <v>393603.84</v>
      </c>
      <c r="D34" s="23">
        <v>393603.84</v>
      </c>
      <c r="E34" s="23">
        <v>393603.84</v>
      </c>
      <c r="F34" s="23"/>
      <c r="G34" s="23"/>
      <c r="H34" s="23"/>
      <c r="I34" s="23"/>
      <c r="J34" s="23"/>
      <c r="K34" s="23"/>
      <c r="L34" s="23"/>
      <c r="M34" s="23"/>
      <c r="N34" s="23"/>
      <c r="O34" s="23"/>
    </row>
    <row r="35" ht="18.75" customHeight="1" spans="1:15">
      <c r="A35" s="204" t="s">
        <v>138</v>
      </c>
      <c r="B35" s="243" t="s">
        <v>139</v>
      </c>
      <c r="C35" s="23">
        <v>393603.84</v>
      </c>
      <c r="D35" s="23">
        <v>393603.84</v>
      </c>
      <c r="E35" s="23">
        <v>393603.84</v>
      </c>
      <c r="F35" s="23"/>
      <c r="G35" s="23"/>
      <c r="H35" s="23"/>
      <c r="I35" s="23"/>
      <c r="J35" s="23"/>
      <c r="K35" s="23"/>
      <c r="L35" s="23"/>
      <c r="M35" s="23"/>
      <c r="N35" s="23"/>
      <c r="O35" s="23"/>
    </row>
    <row r="36" ht="18.75" customHeight="1" spans="1:15">
      <c r="A36" s="206" t="s">
        <v>140</v>
      </c>
      <c r="B36" s="207" t="s">
        <v>140</v>
      </c>
      <c r="C36" s="23">
        <v>64222579.8</v>
      </c>
      <c r="D36" s="23">
        <v>63652579.8</v>
      </c>
      <c r="E36" s="23">
        <v>6059102.3</v>
      </c>
      <c r="F36" s="23">
        <v>57593477.5</v>
      </c>
      <c r="G36" s="23"/>
      <c r="H36" s="23"/>
      <c r="I36" s="23"/>
      <c r="J36" s="23">
        <v>570000</v>
      </c>
      <c r="K36" s="23"/>
      <c r="L36" s="23"/>
      <c r="M36" s="23"/>
      <c r="N36" s="23"/>
      <c r="O36" s="23">
        <v>570000</v>
      </c>
    </row>
  </sheetData>
  <mergeCells count="11">
    <mergeCell ref="A2:O2"/>
    <mergeCell ref="A3:L3"/>
    <mergeCell ref="D4:F4"/>
    <mergeCell ref="J4:O4"/>
    <mergeCell ref="A36:B36"/>
    <mergeCell ref="A4:A5"/>
    <mergeCell ref="B4:B5"/>
    <mergeCell ref="C4:C5"/>
    <mergeCell ref="G4:G5"/>
    <mergeCell ref="H4:H5"/>
    <mergeCell ref="I4:I5"/>
  </mergeCells>
  <printOptions horizontalCentered="1"/>
  <pageMargins left="0.39" right="0.39" top="0.51" bottom="0.51" header="0.31" footer="0.31"/>
  <pageSetup paperSize="9" scale="58"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6"/>
  <sheetViews>
    <sheetView showZeros="0" topLeftCell="A4" workbookViewId="0">
      <selection activeCell="B18" sqref="B18"/>
    </sheetView>
  </sheetViews>
  <sheetFormatPr defaultColWidth="9.14285714285714" defaultRowHeight="14.25" customHeight="1" outlineLevelCol="3"/>
  <cols>
    <col min="1" max="1" width="39.2857142857143" customWidth="1"/>
    <col min="2" max="2" width="30.847619047619" customWidth="1"/>
    <col min="3" max="3" width="35.847619047619" customWidth="1"/>
    <col min="4" max="4" width="29.847619047619" customWidth="1"/>
  </cols>
  <sheetData>
    <row r="1" ht="15" customHeight="1" spans="1:4">
      <c r="A1" s="1"/>
      <c r="B1" s="1"/>
      <c r="C1" s="1"/>
      <c r="D1" s="38" t="s">
        <v>141</v>
      </c>
    </row>
    <row r="2" ht="36" customHeight="1" spans="1:4">
      <c r="A2" s="5" t="str">
        <f>"2025"&amp;"年部门财政拨款收支预算总表"</f>
        <v>2025年部门财政拨款收支预算总表</v>
      </c>
      <c r="B2" s="184"/>
      <c r="C2" s="184"/>
      <c r="D2" s="184"/>
    </row>
    <row r="3" ht="18.75" customHeight="1" spans="1:4">
      <c r="A3" s="7" t="str">
        <f>"单位名称："&amp;"临沧市临翔区交通运输局"</f>
        <v>单位名称：临沧市临翔区交通运输局</v>
      </c>
      <c r="B3" s="185"/>
      <c r="C3" s="185"/>
      <c r="D3" s="38" t="s">
        <v>1</v>
      </c>
    </row>
    <row r="4" ht="18.75" customHeight="1" spans="1:4">
      <c r="A4" s="12" t="s">
        <v>2</v>
      </c>
      <c r="B4" s="14"/>
      <c r="C4" s="12" t="s">
        <v>3</v>
      </c>
      <c r="D4" s="14"/>
    </row>
    <row r="5" ht="18.75" customHeight="1" spans="1:4">
      <c r="A5" s="30" t="s">
        <v>4</v>
      </c>
      <c r="B5" s="113" t="str">
        <f>"2025"&amp;"年预算数"</f>
        <v>2025年预算数</v>
      </c>
      <c r="C5" s="30" t="s">
        <v>142</v>
      </c>
      <c r="D5" s="113" t="str">
        <f>"2025"&amp;"年预算数"</f>
        <v>2025年预算数</v>
      </c>
    </row>
    <row r="6" ht="18.75" customHeight="1" spans="1:4">
      <c r="A6" s="32"/>
      <c r="B6" s="18"/>
      <c r="C6" s="32"/>
      <c r="D6" s="18"/>
    </row>
    <row r="7" ht="18.75" customHeight="1" spans="1:4">
      <c r="A7" s="186" t="s">
        <v>143</v>
      </c>
      <c r="B7" s="23">
        <v>63241930.38</v>
      </c>
      <c r="C7" s="22" t="s">
        <v>144</v>
      </c>
      <c r="D7" s="23">
        <v>63652579.8</v>
      </c>
    </row>
    <row r="8" ht="18.75" customHeight="1" spans="1:4">
      <c r="A8" s="187" t="s">
        <v>145</v>
      </c>
      <c r="B8" s="23">
        <v>63241930.38</v>
      </c>
      <c r="C8" s="22" t="s">
        <v>146</v>
      </c>
      <c r="D8" s="23"/>
    </row>
    <row r="9" ht="18.75" customHeight="1" spans="1:4">
      <c r="A9" s="187" t="s">
        <v>147</v>
      </c>
      <c r="B9" s="23"/>
      <c r="C9" s="22" t="s">
        <v>148</v>
      </c>
      <c r="D9" s="23"/>
    </row>
    <row r="10" ht="18.75" customHeight="1" spans="1:4">
      <c r="A10" s="187" t="s">
        <v>149</v>
      </c>
      <c r="B10" s="23"/>
      <c r="C10" s="22" t="s">
        <v>150</v>
      </c>
      <c r="D10" s="23"/>
    </row>
    <row r="11" ht="18.75" customHeight="1" spans="1:4">
      <c r="A11" s="188" t="s">
        <v>151</v>
      </c>
      <c r="B11" s="23">
        <v>410649.42</v>
      </c>
      <c r="C11" s="189" t="s">
        <v>152</v>
      </c>
      <c r="D11" s="23"/>
    </row>
    <row r="12" ht="18.75" customHeight="1" spans="1:4">
      <c r="A12" s="190" t="s">
        <v>145</v>
      </c>
      <c r="B12" s="23">
        <v>410649.42</v>
      </c>
      <c r="C12" s="191" t="s">
        <v>153</v>
      </c>
      <c r="D12" s="23"/>
    </row>
    <row r="13" ht="18.75" customHeight="1" spans="1:4">
      <c r="A13" s="190" t="s">
        <v>147</v>
      </c>
      <c r="B13" s="23"/>
      <c r="C13" s="191" t="s">
        <v>154</v>
      </c>
      <c r="D13" s="23"/>
    </row>
    <row r="14" ht="18.75" customHeight="1" spans="1:4">
      <c r="A14" s="190" t="s">
        <v>149</v>
      </c>
      <c r="B14" s="23"/>
      <c r="C14" s="191" t="s">
        <v>155</v>
      </c>
      <c r="D14" s="23"/>
    </row>
    <row r="15" ht="18.75" customHeight="1" spans="1:4">
      <c r="A15" s="190" t="s">
        <v>26</v>
      </c>
      <c r="B15" s="23"/>
      <c r="C15" s="191" t="s">
        <v>156</v>
      </c>
      <c r="D15" s="23">
        <v>984186.5</v>
      </c>
    </row>
    <row r="16" ht="18.75" customHeight="1" spans="1:4">
      <c r="A16" s="190" t="s">
        <v>26</v>
      </c>
      <c r="B16" s="23" t="s">
        <v>26</v>
      </c>
      <c r="C16" s="191" t="s">
        <v>157</v>
      </c>
      <c r="D16" s="23">
        <v>397894.44</v>
      </c>
    </row>
    <row r="17" ht="18.75" customHeight="1" spans="1:4">
      <c r="A17" s="192" t="s">
        <v>26</v>
      </c>
      <c r="B17" s="23" t="s">
        <v>26</v>
      </c>
      <c r="C17" s="191" t="s">
        <v>158</v>
      </c>
      <c r="D17" s="23"/>
    </row>
    <row r="18" ht="18.75" customHeight="1" spans="1:4">
      <c r="A18" s="192" t="s">
        <v>26</v>
      </c>
      <c r="B18" s="23" t="s">
        <v>26</v>
      </c>
      <c r="C18" s="191" t="s">
        <v>159</v>
      </c>
      <c r="D18" s="23"/>
    </row>
    <row r="19" ht="18.75" customHeight="1" spans="1:4">
      <c r="A19" s="193" t="s">
        <v>26</v>
      </c>
      <c r="B19" s="23" t="s">
        <v>26</v>
      </c>
      <c r="C19" s="191" t="s">
        <v>160</v>
      </c>
      <c r="D19" s="23"/>
    </row>
    <row r="20" ht="18.75" customHeight="1" spans="1:4">
      <c r="A20" s="193" t="s">
        <v>26</v>
      </c>
      <c r="B20" s="23" t="s">
        <v>26</v>
      </c>
      <c r="C20" s="191" t="s">
        <v>161</v>
      </c>
      <c r="D20" s="23">
        <v>61876895.02</v>
      </c>
    </row>
    <row r="21" ht="18.75" customHeight="1" spans="1:4">
      <c r="A21" s="193" t="s">
        <v>26</v>
      </c>
      <c r="B21" s="23" t="s">
        <v>26</v>
      </c>
      <c r="C21" s="191" t="s">
        <v>162</v>
      </c>
      <c r="D21" s="23"/>
    </row>
    <row r="22" ht="18.75" customHeight="1" spans="1:4">
      <c r="A22" s="193" t="s">
        <v>26</v>
      </c>
      <c r="B22" s="23" t="s">
        <v>26</v>
      </c>
      <c r="C22" s="191" t="s">
        <v>163</v>
      </c>
      <c r="D22" s="23"/>
    </row>
    <row r="23" ht="18.75" customHeight="1" spans="1:4">
      <c r="A23" s="193" t="s">
        <v>26</v>
      </c>
      <c r="B23" s="23" t="s">
        <v>26</v>
      </c>
      <c r="C23" s="191" t="s">
        <v>164</v>
      </c>
      <c r="D23" s="23"/>
    </row>
    <row r="24" ht="18.75" customHeight="1" spans="1:4">
      <c r="A24" s="193" t="s">
        <v>26</v>
      </c>
      <c r="B24" s="23" t="s">
        <v>26</v>
      </c>
      <c r="C24" s="191" t="s">
        <v>165</v>
      </c>
      <c r="D24" s="23"/>
    </row>
    <row r="25" ht="18.75" customHeight="1" spans="1:4">
      <c r="A25" s="193" t="s">
        <v>26</v>
      </c>
      <c r="B25" s="23" t="s">
        <v>26</v>
      </c>
      <c r="C25" s="191" t="s">
        <v>166</v>
      </c>
      <c r="D25" s="23"/>
    </row>
    <row r="26" ht="18.75" customHeight="1" spans="1:4">
      <c r="A26" s="193" t="s">
        <v>26</v>
      </c>
      <c r="B26" s="23" t="s">
        <v>26</v>
      </c>
      <c r="C26" s="191" t="s">
        <v>167</v>
      </c>
      <c r="D26" s="23">
        <v>393603.84</v>
      </c>
    </row>
    <row r="27" ht="18.75" customHeight="1" spans="1:4">
      <c r="A27" s="193" t="s">
        <v>26</v>
      </c>
      <c r="B27" s="23" t="s">
        <v>26</v>
      </c>
      <c r="C27" s="191" t="s">
        <v>168</v>
      </c>
      <c r="D27" s="23"/>
    </row>
    <row r="28" ht="18.75" customHeight="1" spans="1:4">
      <c r="A28" s="193" t="s">
        <v>26</v>
      </c>
      <c r="B28" s="23" t="s">
        <v>26</v>
      </c>
      <c r="C28" s="191" t="s">
        <v>169</v>
      </c>
      <c r="D28" s="23"/>
    </row>
    <row r="29" ht="18.75" customHeight="1" spans="1:4">
      <c r="A29" s="193" t="s">
        <v>26</v>
      </c>
      <c r="B29" s="23" t="s">
        <v>26</v>
      </c>
      <c r="C29" s="191" t="s">
        <v>170</v>
      </c>
      <c r="D29" s="23"/>
    </row>
    <row r="30" ht="18.75" customHeight="1" spans="1:4">
      <c r="A30" s="193" t="s">
        <v>26</v>
      </c>
      <c r="B30" s="23" t="s">
        <v>26</v>
      </c>
      <c r="C30" s="191" t="s">
        <v>171</v>
      </c>
      <c r="D30" s="23"/>
    </row>
    <row r="31" ht="18.75" customHeight="1" spans="1:4">
      <c r="A31" s="194" t="s">
        <v>26</v>
      </c>
      <c r="B31" s="23" t="s">
        <v>26</v>
      </c>
      <c r="C31" s="191" t="s">
        <v>172</v>
      </c>
      <c r="D31" s="23"/>
    </row>
    <row r="32" ht="18.75" customHeight="1" spans="1:4">
      <c r="A32" s="194" t="s">
        <v>26</v>
      </c>
      <c r="B32" s="23" t="s">
        <v>26</v>
      </c>
      <c r="C32" s="191" t="s">
        <v>173</v>
      </c>
      <c r="D32" s="23"/>
    </row>
    <row r="33" ht="18.75" customHeight="1" spans="1:4">
      <c r="A33" s="194" t="s">
        <v>26</v>
      </c>
      <c r="B33" s="23" t="s">
        <v>26</v>
      </c>
      <c r="C33" s="191" t="s">
        <v>174</v>
      </c>
      <c r="D33" s="23"/>
    </row>
    <row r="34" ht="18.75" customHeight="1" spans="1:4">
      <c r="A34" s="194"/>
      <c r="B34" s="23"/>
      <c r="C34" s="191" t="s">
        <v>175</v>
      </c>
      <c r="D34" s="23"/>
    </row>
    <row r="35" ht="18.75" customHeight="1" spans="1:4">
      <c r="A35" s="194" t="s">
        <v>26</v>
      </c>
      <c r="B35" s="23" t="s">
        <v>26</v>
      </c>
      <c r="C35" s="191" t="s">
        <v>176</v>
      </c>
      <c r="D35" s="23"/>
    </row>
    <row r="36" ht="18.75" customHeight="1" spans="1:4">
      <c r="A36" s="60" t="s">
        <v>177</v>
      </c>
      <c r="B36" s="195">
        <v>63652579.8</v>
      </c>
      <c r="C36" s="196" t="s">
        <v>52</v>
      </c>
      <c r="D36" s="195">
        <v>63652579.8</v>
      </c>
    </row>
  </sheetData>
  <mergeCells count="8">
    <mergeCell ref="A2:D2"/>
    <mergeCell ref="A3:B3"/>
    <mergeCell ref="A4:B4"/>
    <mergeCell ref="C4:D4"/>
    <mergeCell ref="A5:A6"/>
    <mergeCell ref="B5:B6"/>
    <mergeCell ref="C5:C6"/>
    <mergeCell ref="D5:D6"/>
  </mergeCells>
  <printOptions horizontalCentered="1"/>
  <pageMargins left="0.39" right="0.39" top="0.51" bottom="0.51" header="0.31" footer="0.31"/>
  <pageSetup paperSize="9" scale="78"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36"/>
  <sheetViews>
    <sheetView showZeros="0" topLeftCell="A19" workbookViewId="0">
      <selection activeCell="E41" sqref="E41"/>
    </sheetView>
  </sheetViews>
  <sheetFormatPr defaultColWidth="9.14285714285714" defaultRowHeight="14.25" customHeight="1" outlineLevelCol="6"/>
  <cols>
    <col min="1" max="1" width="20.1428571428571" customWidth="1"/>
    <col min="2" max="2" width="44" customWidth="1"/>
    <col min="3" max="3" width="24.2857142857143" customWidth="1"/>
    <col min="4" max="4" width="20.4190476190476" customWidth="1"/>
    <col min="5" max="7" width="24.2857142857143" customWidth="1"/>
  </cols>
  <sheetData>
    <row r="1" ht="15" customHeight="1" spans="4:7">
      <c r="D1" s="173"/>
      <c r="F1" s="62"/>
      <c r="G1" s="38" t="s">
        <v>178</v>
      </c>
    </row>
    <row r="2" ht="39" customHeight="1" spans="1:7">
      <c r="A2" s="5" t="str">
        <f>"2025"&amp;"年一般公共预算支出预算表（按功能科目分类）"</f>
        <v>2025年一般公共预算支出预算表（按功能科目分类）</v>
      </c>
      <c r="B2" s="174"/>
      <c r="C2" s="174"/>
      <c r="D2" s="174"/>
      <c r="E2" s="174"/>
      <c r="F2" s="174"/>
      <c r="G2" s="174"/>
    </row>
    <row r="3" ht="18" customHeight="1" spans="1:7">
      <c r="A3" s="175" t="str">
        <f>"单位名称："&amp;"临沧市临翔区交通运输局"</f>
        <v>单位名称：临沧市临翔区交通运输局</v>
      </c>
      <c r="B3" s="28"/>
      <c r="C3" s="29"/>
      <c r="D3" s="29"/>
      <c r="E3" s="29"/>
      <c r="F3" s="108"/>
      <c r="G3" s="38" t="s">
        <v>1</v>
      </c>
    </row>
    <row r="4" ht="20.25" customHeight="1" spans="1:7">
      <c r="A4" s="176" t="s">
        <v>179</v>
      </c>
      <c r="B4" s="177"/>
      <c r="C4" s="113" t="s">
        <v>56</v>
      </c>
      <c r="D4" s="155" t="s">
        <v>75</v>
      </c>
      <c r="E4" s="13"/>
      <c r="F4" s="14"/>
      <c r="G4" s="148" t="s">
        <v>76</v>
      </c>
    </row>
    <row r="5" ht="20.25" customHeight="1" spans="1:7">
      <c r="A5" s="178" t="s">
        <v>73</v>
      </c>
      <c r="B5" s="178" t="s">
        <v>74</v>
      </c>
      <c r="C5" s="32"/>
      <c r="D5" s="71" t="s">
        <v>58</v>
      </c>
      <c r="E5" s="71" t="s">
        <v>180</v>
      </c>
      <c r="F5" s="71" t="s">
        <v>181</v>
      </c>
      <c r="G5" s="99"/>
    </row>
    <row r="6" ht="19.5" customHeight="1" spans="1:7">
      <c r="A6" s="178" t="s">
        <v>182</v>
      </c>
      <c r="B6" s="178" t="s">
        <v>183</v>
      </c>
      <c r="C6" s="178" t="s">
        <v>184</v>
      </c>
      <c r="D6" s="71">
        <v>4</v>
      </c>
      <c r="E6" s="179" t="s">
        <v>185</v>
      </c>
      <c r="F6" s="179" t="s">
        <v>186</v>
      </c>
      <c r="G6" s="178" t="s">
        <v>187</v>
      </c>
    </row>
    <row r="7" ht="18" customHeight="1" spans="1:7">
      <c r="A7" s="33" t="s">
        <v>84</v>
      </c>
      <c r="B7" s="33" t="s">
        <v>85</v>
      </c>
      <c r="C7" s="23">
        <v>984186.5</v>
      </c>
      <c r="D7" s="23">
        <v>984186.5</v>
      </c>
      <c r="E7" s="23">
        <v>984186.5</v>
      </c>
      <c r="F7" s="23"/>
      <c r="G7" s="23"/>
    </row>
    <row r="8" ht="18" customHeight="1" spans="1:7">
      <c r="A8" s="180" t="s">
        <v>86</v>
      </c>
      <c r="B8" s="180" t="s">
        <v>87</v>
      </c>
      <c r="C8" s="23">
        <v>938923.32</v>
      </c>
      <c r="D8" s="23">
        <v>938923.32</v>
      </c>
      <c r="E8" s="23">
        <v>938923.32</v>
      </c>
      <c r="F8" s="23"/>
      <c r="G8" s="23"/>
    </row>
    <row r="9" ht="18" customHeight="1" spans="1:7">
      <c r="A9" s="181" t="s">
        <v>88</v>
      </c>
      <c r="B9" s="181" t="s">
        <v>89</v>
      </c>
      <c r="C9" s="23">
        <v>172631.4</v>
      </c>
      <c r="D9" s="23">
        <v>172631.4</v>
      </c>
      <c r="E9" s="23">
        <v>172631.4</v>
      </c>
      <c r="F9" s="23"/>
      <c r="G9" s="23"/>
    </row>
    <row r="10" ht="18" customHeight="1" spans="1:7">
      <c r="A10" s="181" t="s">
        <v>90</v>
      </c>
      <c r="B10" s="181" t="s">
        <v>91</v>
      </c>
      <c r="C10" s="23">
        <v>241486.8</v>
      </c>
      <c r="D10" s="23">
        <v>241486.8</v>
      </c>
      <c r="E10" s="23">
        <v>241486.8</v>
      </c>
      <c r="F10" s="23"/>
      <c r="G10" s="23"/>
    </row>
    <row r="11" ht="18" customHeight="1" spans="1:7">
      <c r="A11" s="181" t="s">
        <v>92</v>
      </c>
      <c r="B11" s="181" t="s">
        <v>93</v>
      </c>
      <c r="C11" s="23">
        <v>524805.12</v>
      </c>
      <c r="D11" s="23">
        <v>524805.12</v>
      </c>
      <c r="E11" s="23">
        <v>524805.12</v>
      </c>
      <c r="F11" s="23"/>
      <c r="G11" s="23"/>
    </row>
    <row r="12" ht="18" customHeight="1" spans="1:7">
      <c r="A12" s="180" t="s">
        <v>94</v>
      </c>
      <c r="B12" s="180" t="s">
        <v>95</v>
      </c>
      <c r="C12" s="23">
        <v>28611.36</v>
      </c>
      <c r="D12" s="23">
        <v>28611.36</v>
      </c>
      <c r="E12" s="23">
        <v>28611.36</v>
      </c>
      <c r="F12" s="23"/>
      <c r="G12" s="23"/>
    </row>
    <row r="13" ht="18" customHeight="1" spans="1:7">
      <c r="A13" s="181" t="s">
        <v>96</v>
      </c>
      <c r="B13" s="181" t="s">
        <v>97</v>
      </c>
      <c r="C13" s="23">
        <v>28611.36</v>
      </c>
      <c r="D13" s="23">
        <v>28611.36</v>
      </c>
      <c r="E13" s="23">
        <v>28611.36</v>
      </c>
      <c r="F13" s="23"/>
      <c r="G13" s="23"/>
    </row>
    <row r="14" ht="18" customHeight="1" spans="1:7">
      <c r="A14" s="180" t="s">
        <v>98</v>
      </c>
      <c r="B14" s="180" t="s">
        <v>99</v>
      </c>
      <c r="C14" s="23">
        <v>16651.82</v>
      </c>
      <c r="D14" s="23">
        <v>16651.82</v>
      </c>
      <c r="E14" s="23">
        <v>16651.82</v>
      </c>
      <c r="F14" s="23"/>
      <c r="G14" s="23"/>
    </row>
    <row r="15" ht="18" customHeight="1" spans="1:7">
      <c r="A15" s="181" t="s">
        <v>100</v>
      </c>
      <c r="B15" s="181" t="s">
        <v>99</v>
      </c>
      <c r="C15" s="23">
        <v>16651.82</v>
      </c>
      <c r="D15" s="23">
        <v>16651.82</v>
      </c>
      <c r="E15" s="23">
        <v>16651.82</v>
      </c>
      <c r="F15" s="23"/>
      <c r="G15" s="23"/>
    </row>
    <row r="16" ht="18" customHeight="1" spans="1:7">
      <c r="A16" s="33" t="s">
        <v>101</v>
      </c>
      <c r="B16" s="33" t="s">
        <v>102</v>
      </c>
      <c r="C16" s="23">
        <v>397894.44</v>
      </c>
      <c r="D16" s="23">
        <v>397894.44</v>
      </c>
      <c r="E16" s="23">
        <v>397894.44</v>
      </c>
      <c r="F16" s="23"/>
      <c r="G16" s="23"/>
    </row>
    <row r="17" ht="18" customHeight="1" spans="1:7">
      <c r="A17" s="180" t="s">
        <v>103</v>
      </c>
      <c r="B17" s="180" t="s">
        <v>104</v>
      </c>
      <c r="C17" s="23">
        <v>397894.44</v>
      </c>
      <c r="D17" s="23">
        <v>397894.44</v>
      </c>
      <c r="E17" s="23">
        <v>397894.44</v>
      </c>
      <c r="F17" s="23"/>
      <c r="G17" s="23"/>
    </row>
    <row r="18" ht="18" customHeight="1" spans="1:7">
      <c r="A18" s="181" t="s">
        <v>105</v>
      </c>
      <c r="B18" s="181" t="s">
        <v>106</v>
      </c>
      <c r="C18" s="23">
        <v>63985.2</v>
      </c>
      <c r="D18" s="23">
        <v>63985.2</v>
      </c>
      <c r="E18" s="23">
        <v>63985.2</v>
      </c>
      <c r="F18" s="23"/>
      <c r="G18" s="23"/>
    </row>
    <row r="19" ht="18" customHeight="1" spans="1:7">
      <c r="A19" s="181" t="s">
        <v>107</v>
      </c>
      <c r="B19" s="181" t="s">
        <v>108</v>
      </c>
      <c r="C19" s="23">
        <v>168897.07</v>
      </c>
      <c r="D19" s="23">
        <v>168897.07</v>
      </c>
      <c r="E19" s="23">
        <v>168897.07</v>
      </c>
      <c r="F19" s="23"/>
      <c r="G19" s="23"/>
    </row>
    <row r="20" ht="18" customHeight="1" spans="1:7">
      <c r="A20" s="181" t="s">
        <v>109</v>
      </c>
      <c r="B20" s="181" t="s">
        <v>110</v>
      </c>
      <c r="C20" s="23">
        <v>145912.11</v>
      </c>
      <c r="D20" s="23">
        <v>145912.11</v>
      </c>
      <c r="E20" s="23">
        <v>145912.11</v>
      </c>
      <c r="F20" s="23"/>
      <c r="G20" s="23"/>
    </row>
    <row r="21" ht="18" customHeight="1" spans="1:7">
      <c r="A21" s="181" t="s">
        <v>111</v>
      </c>
      <c r="B21" s="181" t="s">
        <v>112</v>
      </c>
      <c r="C21" s="23">
        <v>19100.06</v>
      </c>
      <c r="D21" s="23">
        <v>19100.06</v>
      </c>
      <c r="E21" s="23">
        <v>19100.06</v>
      </c>
      <c r="F21" s="23"/>
      <c r="G21" s="23"/>
    </row>
    <row r="22" ht="18" customHeight="1" spans="1:7">
      <c r="A22" s="33" t="s">
        <v>113</v>
      </c>
      <c r="B22" s="33" t="s">
        <v>114</v>
      </c>
      <c r="C22" s="23">
        <v>61876895.02</v>
      </c>
      <c r="D22" s="23">
        <v>4283417.52</v>
      </c>
      <c r="E22" s="23">
        <v>3904062</v>
      </c>
      <c r="F22" s="23">
        <v>379355.52</v>
      </c>
      <c r="G22" s="23">
        <v>57593477.5</v>
      </c>
    </row>
    <row r="23" ht="18" customHeight="1" spans="1:7">
      <c r="A23" s="180" t="s">
        <v>115</v>
      </c>
      <c r="B23" s="180" t="s">
        <v>116</v>
      </c>
      <c r="C23" s="23">
        <v>56536795.02</v>
      </c>
      <c r="D23" s="23">
        <v>4283417.52</v>
      </c>
      <c r="E23" s="23">
        <v>3904062</v>
      </c>
      <c r="F23" s="23">
        <v>379355.52</v>
      </c>
      <c r="G23" s="23">
        <v>52253377.5</v>
      </c>
    </row>
    <row r="24" ht="18" customHeight="1" spans="1:7">
      <c r="A24" s="181" t="s">
        <v>117</v>
      </c>
      <c r="B24" s="181" t="s">
        <v>118</v>
      </c>
      <c r="C24" s="23">
        <v>4283417.52</v>
      </c>
      <c r="D24" s="23">
        <v>4283417.52</v>
      </c>
      <c r="E24" s="23">
        <v>3904062</v>
      </c>
      <c r="F24" s="23">
        <v>379355.52</v>
      </c>
      <c r="G24" s="23"/>
    </row>
    <row r="25" ht="18" customHeight="1" spans="1:7">
      <c r="A25" s="181" t="s">
        <v>119</v>
      </c>
      <c r="B25" s="181" t="s">
        <v>120</v>
      </c>
      <c r="C25" s="23">
        <v>30656104</v>
      </c>
      <c r="D25" s="23"/>
      <c r="E25" s="23"/>
      <c r="F25" s="23"/>
      <c r="G25" s="23">
        <v>30656104</v>
      </c>
    </row>
    <row r="26" ht="18" customHeight="1" spans="1:7">
      <c r="A26" s="181" t="s">
        <v>121</v>
      </c>
      <c r="B26" s="181" t="s">
        <v>122</v>
      </c>
      <c r="C26" s="23">
        <v>20718632.5</v>
      </c>
      <c r="D26" s="23"/>
      <c r="E26" s="23"/>
      <c r="F26" s="23"/>
      <c r="G26" s="23">
        <v>20718632.5</v>
      </c>
    </row>
    <row r="27" ht="18" customHeight="1" spans="1:7">
      <c r="A27" s="181" t="s">
        <v>123</v>
      </c>
      <c r="B27" s="181" t="s">
        <v>124</v>
      </c>
      <c r="C27" s="23">
        <v>193141</v>
      </c>
      <c r="D27" s="23"/>
      <c r="E27" s="23"/>
      <c r="F27" s="23"/>
      <c r="G27" s="23">
        <v>193141</v>
      </c>
    </row>
    <row r="28" ht="18" customHeight="1" spans="1:7">
      <c r="A28" s="181" t="s">
        <v>125</v>
      </c>
      <c r="B28" s="181" t="s">
        <v>126</v>
      </c>
      <c r="C28" s="23">
        <v>85500</v>
      </c>
      <c r="D28" s="23"/>
      <c r="E28" s="23"/>
      <c r="F28" s="23"/>
      <c r="G28" s="23">
        <v>85500</v>
      </c>
    </row>
    <row r="29" ht="18" customHeight="1" spans="1:7">
      <c r="A29" s="181" t="s">
        <v>127</v>
      </c>
      <c r="B29" s="181" t="s">
        <v>128</v>
      </c>
      <c r="C29" s="23">
        <v>600000</v>
      </c>
      <c r="D29" s="23"/>
      <c r="E29" s="23"/>
      <c r="F29" s="23"/>
      <c r="G29" s="23">
        <v>600000</v>
      </c>
    </row>
    <row r="30" ht="18" customHeight="1" spans="1:7">
      <c r="A30" s="180" t="s">
        <v>129</v>
      </c>
      <c r="B30" s="180" t="s">
        <v>130</v>
      </c>
      <c r="C30" s="23">
        <v>5340100</v>
      </c>
      <c r="D30" s="23"/>
      <c r="E30" s="23"/>
      <c r="F30" s="23"/>
      <c r="G30" s="23">
        <v>5340100</v>
      </c>
    </row>
    <row r="31" ht="18" customHeight="1" spans="1:7">
      <c r="A31" s="181" t="s">
        <v>131</v>
      </c>
      <c r="B31" s="181" t="s">
        <v>132</v>
      </c>
      <c r="C31" s="23">
        <v>5305700</v>
      </c>
      <c r="D31" s="23"/>
      <c r="E31" s="23"/>
      <c r="F31" s="23"/>
      <c r="G31" s="23">
        <v>5305700</v>
      </c>
    </row>
    <row r="32" ht="18" customHeight="1" spans="1:7">
      <c r="A32" s="181" t="s">
        <v>133</v>
      </c>
      <c r="B32" s="181" t="s">
        <v>130</v>
      </c>
      <c r="C32" s="23">
        <v>34400</v>
      </c>
      <c r="D32" s="23"/>
      <c r="E32" s="23"/>
      <c r="F32" s="23"/>
      <c r="G32" s="23">
        <v>34400</v>
      </c>
    </row>
    <row r="33" ht="18" customHeight="1" spans="1:7">
      <c r="A33" s="33" t="s">
        <v>134</v>
      </c>
      <c r="B33" s="33" t="s">
        <v>135</v>
      </c>
      <c r="C33" s="23">
        <v>393603.84</v>
      </c>
      <c r="D33" s="23">
        <v>393603.84</v>
      </c>
      <c r="E33" s="23">
        <v>393603.84</v>
      </c>
      <c r="F33" s="23"/>
      <c r="G33" s="23"/>
    </row>
    <row r="34" ht="18" customHeight="1" spans="1:7">
      <c r="A34" s="180" t="s">
        <v>136</v>
      </c>
      <c r="B34" s="180" t="s">
        <v>137</v>
      </c>
      <c r="C34" s="23">
        <v>393603.84</v>
      </c>
      <c r="D34" s="23">
        <v>393603.84</v>
      </c>
      <c r="E34" s="23">
        <v>393603.84</v>
      </c>
      <c r="F34" s="23"/>
      <c r="G34" s="23"/>
    </row>
    <row r="35" ht="18" customHeight="1" spans="1:7">
      <c r="A35" s="181" t="s">
        <v>138</v>
      </c>
      <c r="B35" s="181" t="s">
        <v>139</v>
      </c>
      <c r="C35" s="23">
        <v>393603.84</v>
      </c>
      <c r="D35" s="23">
        <v>393603.84</v>
      </c>
      <c r="E35" s="23">
        <v>393603.84</v>
      </c>
      <c r="F35" s="23"/>
      <c r="G35" s="23"/>
    </row>
    <row r="36" ht="18" customHeight="1" spans="1:7">
      <c r="A36" s="182" t="s">
        <v>140</v>
      </c>
      <c r="B36" s="183" t="s">
        <v>140</v>
      </c>
      <c r="C36" s="23">
        <v>63652579.8</v>
      </c>
      <c r="D36" s="23">
        <v>6059102.3</v>
      </c>
      <c r="E36" s="23">
        <v>5679746.78</v>
      </c>
      <c r="F36" s="23">
        <v>379355.52</v>
      </c>
      <c r="G36" s="23">
        <v>57593477.5</v>
      </c>
    </row>
  </sheetData>
  <mergeCells count="7">
    <mergeCell ref="A2:G2"/>
    <mergeCell ref="A3:E3"/>
    <mergeCell ref="A4:B4"/>
    <mergeCell ref="D4:F4"/>
    <mergeCell ref="A36:B36"/>
    <mergeCell ref="C4:C5"/>
    <mergeCell ref="G4:G5"/>
  </mergeCells>
  <printOptions horizontalCentered="1"/>
  <pageMargins left="0.39" right="0.39" top="0.58" bottom="0.58" header="0.5" footer="0.5"/>
  <pageSetup paperSize="9" fitToHeight="10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11"/>
  <sheetViews>
    <sheetView showZeros="0" topLeftCell="A10" workbookViewId="0">
      <selection activeCell="A19" sqref="A19"/>
    </sheetView>
  </sheetViews>
  <sheetFormatPr defaultColWidth="9.14285714285714" defaultRowHeight="14.25" customHeight="1" outlineLevelCol="6"/>
  <cols>
    <col min="1" max="1" width="23.5714285714286" customWidth="1"/>
    <col min="2" max="7" width="22.847619047619" customWidth="1"/>
  </cols>
  <sheetData>
    <row r="1" ht="15" customHeight="1" spans="1:7">
      <c r="A1" s="163"/>
      <c r="B1" s="164"/>
      <c r="C1" s="165"/>
      <c r="D1" s="67"/>
      <c r="G1" s="92" t="s">
        <v>188</v>
      </c>
    </row>
    <row r="2" ht="39" customHeight="1" spans="1:7">
      <c r="A2" s="153" t="str">
        <f>"2025"&amp;"年“三公”经费支出预算表"</f>
        <v>2025年“三公”经费支出预算表</v>
      </c>
      <c r="B2" s="55"/>
      <c r="C2" s="55"/>
      <c r="D2" s="55"/>
      <c r="E2" s="55"/>
      <c r="F2" s="55"/>
      <c r="G2" s="55"/>
    </row>
    <row r="3" ht="18.75" customHeight="1" spans="1:7">
      <c r="A3" s="40" t="str">
        <f>"单位名称："&amp;"临沧市临翔区交通运输局"</f>
        <v>单位名称：临沧市临翔区交通运输局</v>
      </c>
      <c r="B3" s="164"/>
      <c r="C3" s="165"/>
      <c r="D3" s="67"/>
      <c r="E3" s="29"/>
      <c r="G3" s="92" t="s">
        <v>189</v>
      </c>
    </row>
    <row r="4" ht="18.75" customHeight="1" spans="1:7">
      <c r="A4" s="10" t="s">
        <v>190</v>
      </c>
      <c r="B4" s="10" t="s">
        <v>191</v>
      </c>
      <c r="C4" s="30" t="s">
        <v>192</v>
      </c>
      <c r="D4" s="12" t="s">
        <v>193</v>
      </c>
      <c r="E4" s="13"/>
      <c r="F4" s="14"/>
      <c r="G4" s="30" t="s">
        <v>194</v>
      </c>
    </row>
    <row r="5" ht="18.75" customHeight="1" spans="1:7">
      <c r="A5" s="17"/>
      <c r="B5" s="166"/>
      <c r="C5" s="32"/>
      <c r="D5" s="71" t="s">
        <v>58</v>
      </c>
      <c r="E5" s="71" t="s">
        <v>195</v>
      </c>
      <c r="F5" s="71" t="s">
        <v>196</v>
      </c>
      <c r="G5" s="32"/>
    </row>
    <row r="6" ht="18.75" customHeight="1" spans="1:7">
      <c r="A6" s="167" t="s">
        <v>56</v>
      </c>
      <c r="B6" s="168">
        <v>1</v>
      </c>
      <c r="C6" s="169">
        <v>2</v>
      </c>
      <c r="D6" s="170">
        <v>3</v>
      </c>
      <c r="E6" s="170">
        <v>4</v>
      </c>
      <c r="F6" s="170">
        <v>5</v>
      </c>
      <c r="G6" s="169">
        <v>6</v>
      </c>
    </row>
    <row r="7" ht="18.75" customHeight="1" spans="1:7">
      <c r="A7" s="167" t="s">
        <v>56</v>
      </c>
      <c r="B7" s="171">
        <v>115000</v>
      </c>
      <c r="C7" s="171"/>
      <c r="D7" s="171">
        <v>105000</v>
      </c>
      <c r="E7" s="171"/>
      <c r="F7" s="171">
        <v>105000</v>
      </c>
      <c r="G7" s="171">
        <v>10000</v>
      </c>
    </row>
    <row r="8" ht="18.75" customHeight="1" spans="1:7">
      <c r="A8" s="172" t="s">
        <v>197</v>
      </c>
      <c r="B8" s="171"/>
      <c r="C8" s="171"/>
      <c r="D8" s="171"/>
      <c r="E8" s="171"/>
      <c r="F8" s="171"/>
      <c r="G8" s="171"/>
    </row>
    <row r="9" ht="18.75" customHeight="1" spans="1:7">
      <c r="A9" s="172" t="s">
        <v>198</v>
      </c>
      <c r="B9" s="171">
        <v>115000</v>
      </c>
      <c r="C9" s="171"/>
      <c r="D9" s="171">
        <v>105000</v>
      </c>
      <c r="E9" s="171"/>
      <c r="F9" s="171">
        <v>105000</v>
      </c>
      <c r="G9" s="171">
        <v>10000</v>
      </c>
    </row>
    <row r="10" ht="18.75" customHeight="1" spans="1:7">
      <c r="A10" s="172" t="s">
        <v>199</v>
      </c>
      <c r="B10" s="171"/>
      <c r="C10" s="171"/>
      <c r="D10" s="171"/>
      <c r="E10" s="171"/>
      <c r="F10" s="171"/>
      <c r="G10" s="171"/>
    </row>
    <row r="11" ht="18.75" customHeight="1" spans="1:7">
      <c r="A11" s="172" t="s">
        <v>200</v>
      </c>
      <c r="B11" s="171"/>
      <c r="C11" s="171"/>
      <c r="D11" s="171"/>
      <c r="E11" s="171"/>
      <c r="F11" s="171"/>
      <c r="G11" s="171"/>
    </row>
  </sheetData>
  <mergeCells count="7">
    <mergeCell ref="A2:G2"/>
    <mergeCell ref="A3:D3"/>
    <mergeCell ref="D4:F4"/>
    <mergeCell ref="A4:A6"/>
    <mergeCell ref="B4:B5"/>
    <mergeCell ref="C4:C5"/>
    <mergeCell ref="G4:G5"/>
  </mergeCells>
  <printOptions horizontalCentered="1"/>
  <pageMargins left="0.39" right="0.39" top="0.58" bottom="0.58" header="0.51" footer="0.51"/>
  <pageSetup paperSize="9" fitToHeight="100"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W63"/>
  <sheetViews>
    <sheetView showZeros="0" workbookViewId="0">
      <selection activeCell="L75" sqref="L74:L75"/>
    </sheetView>
  </sheetViews>
  <sheetFormatPr defaultColWidth="9.14285714285714" defaultRowHeight="14.25" customHeight="1"/>
  <cols>
    <col min="1" max="1" width="32.847619047619" customWidth="1"/>
    <col min="2" max="2" width="25.4190476190476" customWidth="1"/>
    <col min="3" max="3" width="26.5714285714286" customWidth="1"/>
    <col min="4" max="4" width="10.1428571428571" customWidth="1"/>
    <col min="5" max="5" width="28.5904761904762" customWidth="1"/>
    <col min="6" max="6" width="10.2857142857143" customWidth="1"/>
    <col min="7" max="7" width="23" customWidth="1"/>
    <col min="8" max="21" width="19.847619047619" customWidth="1"/>
    <col min="22" max="23" width="20" customWidth="1"/>
  </cols>
  <sheetData>
    <row r="1" ht="15" customHeight="1" spans="2:23">
      <c r="B1" s="151"/>
      <c r="D1" s="152"/>
      <c r="E1" s="152"/>
      <c r="F1" s="152"/>
      <c r="G1" s="152"/>
      <c r="H1" s="72"/>
      <c r="I1" s="72"/>
      <c r="J1" s="72"/>
      <c r="K1" s="72"/>
      <c r="L1" s="72"/>
      <c r="M1" s="72"/>
      <c r="N1" s="29"/>
      <c r="O1" s="29"/>
      <c r="P1" s="29"/>
      <c r="Q1" s="72"/>
      <c r="U1" s="151"/>
      <c r="W1" s="37" t="s">
        <v>201</v>
      </c>
    </row>
    <row r="2" ht="39.75" customHeight="1" spans="1:23">
      <c r="A2" s="153" t="str">
        <f>"2025"&amp;"年部门基本支出预算表"</f>
        <v>2025年部门基本支出预算表</v>
      </c>
      <c r="B2" s="55"/>
      <c r="C2" s="55"/>
      <c r="D2" s="55"/>
      <c r="E2" s="55"/>
      <c r="F2" s="55"/>
      <c r="G2" s="55"/>
      <c r="H2" s="55"/>
      <c r="I2" s="55"/>
      <c r="J2" s="55"/>
      <c r="K2" s="55"/>
      <c r="L2" s="55"/>
      <c r="M2" s="55"/>
      <c r="N2" s="6"/>
      <c r="O2" s="6"/>
      <c r="P2" s="6"/>
      <c r="Q2" s="55"/>
      <c r="R2" s="55"/>
      <c r="S2" s="55"/>
      <c r="T2" s="55"/>
      <c r="U2" s="55"/>
      <c r="V2" s="55"/>
      <c r="W2" s="55"/>
    </row>
    <row r="3" ht="18.75" customHeight="1" spans="1:23">
      <c r="A3" s="7" t="str">
        <f>"单位名称："&amp;"临沧市临翔区交通运输局"</f>
        <v>单位名称：临沧市临翔区交通运输局</v>
      </c>
      <c r="B3" s="154"/>
      <c r="C3" s="154"/>
      <c r="D3" s="154"/>
      <c r="E3" s="154"/>
      <c r="F3" s="154"/>
      <c r="G3" s="154"/>
      <c r="H3" s="76"/>
      <c r="I3" s="76"/>
      <c r="J3" s="76"/>
      <c r="K3" s="76"/>
      <c r="L3" s="76"/>
      <c r="M3" s="76"/>
      <c r="N3" s="98"/>
      <c r="O3" s="98"/>
      <c r="P3" s="98"/>
      <c r="Q3" s="76"/>
      <c r="U3" s="151"/>
      <c r="W3" s="37" t="s">
        <v>189</v>
      </c>
    </row>
    <row r="4" ht="18" customHeight="1" spans="1:23">
      <c r="A4" s="10" t="s">
        <v>202</v>
      </c>
      <c r="B4" s="10" t="s">
        <v>203</v>
      </c>
      <c r="C4" s="10" t="s">
        <v>204</v>
      </c>
      <c r="D4" s="10" t="s">
        <v>205</v>
      </c>
      <c r="E4" s="10" t="s">
        <v>206</v>
      </c>
      <c r="F4" s="10" t="s">
        <v>207</v>
      </c>
      <c r="G4" s="10" t="s">
        <v>208</v>
      </c>
      <c r="H4" s="155" t="s">
        <v>209</v>
      </c>
      <c r="I4" s="69" t="s">
        <v>209</v>
      </c>
      <c r="J4" s="69"/>
      <c r="K4" s="69"/>
      <c r="L4" s="69"/>
      <c r="M4" s="69"/>
      <c r="N4" s="13"/>
      <c r="O4" s="13"/>
      <c r="P4" s="13"/>
      <c r="Q4" s="79" t="s">
        <v>62</v>
      </c>
      <c r="R4" s="69" t="s">
        <v>78</v>
      </c>
      <c r="S4" s="69"/>
      <c r="T4" s="69"/>
      <c r="U4" s="69"/>
      <c r="V4" s="69"/>
      <c r="W4" s="160"/>
    </row>
    <row r="5" ht="18" customHeight="1" spans="1:23">
      <c r="A5" s="15"/>
      <c r="B5" s="150"/>
      <c r="C5" s="15"/>
      <c r="D5" s="15"/>
      <c r="E5" s="15"/>
      <c r="F5" s="15"/>
      <c r="G5" s="15"/>
      <c r="H5" s="113" t="s">
        <v>210</v>
      </c>
      <c r="I5" s="155" t="s">
        <v>59</v>
      </c>
      <c r="J5" s="69"/>
      <c r="K5" s="69"/>
      <c r="L5" s="69"/>
      <c r="M5" s="160"/>
      <c r="N5" s="12" t="s">
        <v>211</v>
      </c>
      <c r="O5" s="13"/>
      <c r="P5" s="14"/>
      <c r="Q5" s="10" t="s">
        <v>62</v>
      </c>
      <c r="R5" s="155" t="s">
        <v>78</v>
      </c>
      <c r="S5" s="79" t="s">
        <v>65</v>
      </c>
      <c r="T5" s="69" t="s">
        <v>78</v>
      </c>
      <c r="U5" s="79" t="s">
        <v>67</v>
      </c>
      <c r="V5" s="79" t="s">
        <v>68</v>
      </c>
      <c r="W5" s="162" t="s">
        <v>69</v>
      </c>
    </row>
    <row r="6" ht="18.75" customHeight="1" spans="1:23">
      <c r="A6" s="31"/>
      <c r="B6" s="31"/>
      <c r="C6" s="31"/>
      <c r="D6" s="31"/>
      <c r="E6" s="31"/>
      <c r="F6" s="31"/>
      <c r="G6" s="31"/>
      <c r="H6" s="31"/>
      <c r="I6" s="161" t="s">
        <v>212</v>
      </c>
      <c r="J6" s="10" t="s">
        <v>213</v>
      </c>
      <c r="K6" s="10" t="s">
        <v>214</v>
      </c>
      <c r="L6" s="10" t="s">
        <v>215</v>
      </c>
      <c r="M6" s="10" t="s">
        <v>216</v>
      </c>
      <c r="N6" s="10" t="s">
        <v>59</v>
      </c>
      <c r="O6" s="10" t="s">
        <v>60</v>
      </c>
      <c r="P6" s="10" t="s">
        <v>61</v>
      </c>
      <c r="Q6" s="31"/>
      <c r="R6" s="10" t="s">
        <v>58</v>
      </c>
      <c r="S6" s="10" t="s">
        <v>65</v>
      </c>
      <c r="T6" s="10" t="s">
        <v>217</v>
      </c>
      <c r="U6" s="10" t="s">
        <v>67</v>
      </c>
      <c r="V6" s="10" t="s">
        <v>68</v>
      </c>
      <c r="W6" s="10" t="s">
        <v>69</v>
      </c>
    </row>
    <row r="7" ht="37.5" customHeight="1" spans="1:23">
      <c r="A7" s="116"/>
      <c r="B7" s="116"/>
      <c r="C7" s="116"/>
      <c r="D7" s="116"/>
      <c r="E7" s="116"/>
      <c r="F7" s="116"/>
      <c r="G7" s="116"/>
      <c r="H7" s="116"/>
      <c r="I7" s="97"/>
      <c r="J7" s="17" t="s">
        <v>218</v>
      </c>
      <c r="K7" s="17" t="s">
        <v>214</v>
      </c>
      <c r="L7" s="17" t="s">
        <v>215</v>
      </c>
      <c r="M7" s="17" t="s">
        <v>216</v>
      </c>
      <c r="N7" s="17" t="s">
        <v>214</v>
      </c>
      <c r="O7" s="17" t="s">
        <v>215</v>
      </c>
      <c r="P7" s="17" t="s">
        <v>216</v>
      </c>
      <c r="Q7" s="17" t="s">
        <v>62</v>
      </c>
      <c r="R7" s="17" t="s">
        <v>58</v>
      </c>
      <c r="S7" s="17" t="s">
        <v>65</v>
      </c>
      <c r="T7" s="17" t="s">
        <v>217</v>
      </c>
      <c r="U7" s="17" t="s">
        <v>67</v>
      </c>
      <c r="V7" s="17" t="s">
        <v>68</v>
      </c>
      <c r="W7" s="17" t="s">
        <v>69</v>
      </c>
    </row>
    <row r="8" ht="19.5" customHeight="1" spans="1:23">
      <c r="A8" s="156">
        <v>1</v>
      </c>
      <c r="B8" s="156">
        <v>2</v>
      </c>
      <c r="C8" s="156">
        <v>3</v>
      </c>
      <c r="D8" s="156">
        <v>4</v>
      </c>
      <c r="E8" s="156">
        <v>5</v>
      </c>
      <c r="F8" s="156">
        <v>6</v>
      </c>
      <c r="G8" s="156">
        <v>7</v>
      </c>
      <c r="H8" s="156">
        <v>8</v>
      </c>
      <c r="I8" s="156">
        <v>9</v>
      </c>
      <c r="J8" s="156">
        <v>10</v>
      </c>
      <c r="K8" s="156">
        <v>11</v>
      </c>
      <c r="L8" s="156">
        <v>12</v>
      </c>
      <c r="M8" s="156">
        <v>13</v>
      </c>
      <c r="N8" s="156">
        <v>14</v>
      </c>
      <c r="O8" s="156">
        <v>15</v>
      </c>
      <c r="P8" s="156">
        <v>16</v>
      </c>
      <c r="Q8" s="156">
        <v>17</v>
      </c>
      <c r="R8" s="156">
        <v>18</v>
      </c>
      <c r="S8" s="156">
        <v>19</v>
      </c>
      <c r="T8" s="156">
        <v>20</v>
      </c>
      <c r="U8" s="156">
        <v>21</v>
      </c>
      <c r="V8" s="156">
        <v>22</v>
      </c>
      <c r="W8" s="156">
        <v>23</v>
      </c>
    </row>
    <row r="9" ht="21" customHeight="1" spans="1:23">
      <c r="A9" s="157" t="s">
        <v>71</v>
      </c>
      <c r="B9" s="157"/>
      <c r="C9" s="157"/>
      <c r="D9" s="157"/>
      <c r="E9" s="157"/>
      <c r="F9" s="157"/>
      <c r="G9" s="157"/>
      <c r="H9" s="23">
        <v>6059102.3</v>
      </c>
      <c r="I9" s="23">
        <v>6059102.3</v>
      </c>
      <c r="J9" s="23"/>
      <c r="K9" s="23"/>
      <c r="L9" s="23">
        <v>6059102.3</v>
      </c>
      <c r="M9" s="23"/>
      <c r="N9" s="23"/>
      <c r="O9" s="23"/>
      <c r="P9" s="23"/>
      <c r="Q9" s="23"/>
      <c r="R9" s="23"/>
      <c r="S9" s="23"/>
      <c r="T9" s="23"/>
      <c r="U9" s="23"/>
      <c r="V9" s="23"/>
      <c r="W9" s="23"/>
    </row>
    <row r="10" ht="21" customHeight="1" spans="1:23">
      <c r="A10" s="157"/>
      <c r="B10" s="21" t="s">
        <v>219</v>
      </c>
      <c r="C10" s="21" t="s">
        <v>220</v>
      </c>
      <c r="D10" s="21" t="s">
        <v>117</v>
      </c>
      <c r="E10" s="21" t="s">
        <v>118</v>
      </c>
      <c r="F10" s="21" t="s">
        <v>221</v>
      </c>
      <c r="G10" s="21" t="s">
        <v>222</v>
      </c>
      <c r="H10" s="23">
        <v>338040</v>
      </c>
      <c r="I10" s="23">
        <v>338040</v>
      </c>
      <c r="J10" s="23"/>
      <c r="K10" s="23"/>
      <c r="L10" s="23">
        <v>338040</v>
      </c>
      <c r="M10" s="23"/>
      <c r="N10" s="23"/>
      <c r="O10" s="23"/>
      <c r="P10" s="23"/>
      <c r="Q10" s="23"/>
      <c r="R10" s="23"/>
      <c r="S10" s="23"/>
      <c r="T10" s="23"/>
      <c r="U10" s="23"/>
      <c r="V10" s="23"/>
      <c r="W10" s="23"/>
    </row>
    <row r="11" ht="21" customHeight="1" spans="1:23">
      <c r="A11" s="24"/>
      <c r="B11" s="21" t="s">
        <v>223</v>
      </c>
      <c r="C11" s="21" t="s">
        <v>224</v>
      </c>
      <c r="D11" s="21" t="s">
        <v>117</v>
      </c>
      <c r="E11" s="21" t="s">
        <v>118</v>
      </c>
      <c r="F11" s="21" t="s">
        <v>221</v>
      </c>
      <c r="G11" s="21" t="s">
        <v>222</v>
      </c>
      <c r="H11" s="23">
        <v>1157832</v>
      </c>
      <c r="I11" s="23">
        <v>1157832</v>
      </c>
      <c r="J11" s="23"/>
      <c r="K11" s="23"/>
      <c r="L11" s="23">
        <v>1157832</v>
      </c>
      <c r="M11" s="23"/>
      <c r="N11" s="23"/>
      <c r="O11" s="23"/>
      <c r="P11" s="23"/>
      <c r="Q11" s="23"/>
      <c r="R11" s="23"/>
      <c r="S11" s="23"/>
      <c r="T11" s="23"/>
      <c r="U11" s="23"/>
      <c r="V11" s="23"/>
      <c r="W11" s="23"/>
    </row>
    <row r="12" ht="21" customHeight="1" spans="1:23">
      <c r="A12" s="24"/>
      <c r="B12" s="21" t="s">
        <v>219</v>
      </c>
      <c r="C12" s="21" t="s">
        <v>220</v>
      </c>
      <c r="D12" s="21" t="s">
        <v>117</v>
      </c>
      <c r="E12" s="21" t="s">
        <v>118</v>
      </c>
      <c r="F12" s="21" t="s">
        <v>225</v>
      </c>
      <c r="G12" s="21" t="s">
        <v>226</v>
      </c>
      <c r="H12" s="23">
        <v>432420</v>
      </c>
      <c r="I12" s="23">
        <v>432420</v>
      </c>
      <c r="J12" s="23"/>
      <c r="K12" s="23"/>
      <c r="L12" s="23">
        <v>432420</v>
      </c>
      <c r="M12" s="23"/>
      <c r="N12" s="23"/>
      <c r="O12" s="23"/>
      <c r="P12" s="23"/>
      <c r="Q12" s="23"/>
      <c r="R12" s="23"/>
      <c r="S12" s="23"/>
      <c r="T12" s="23"/>
      <c r="U12" s="23"/>
      <c r="V12" s="23"/>
      <c r="W12" s="23"/>
    </row>
    <row r="13" ht="21" customHeight="1" spans="1:23">
      <c r="A13" s="24"/>
      <c r="B13" s="21" t="s">
        <v>223</v>
      </c>
      <c r="C13" s="21" t="s">
        <v>224</v>
      </c>
      <c r="D13" s="21" t="s">
        <v>117</v>
      </c>
      <c r="E13" s="21" t="s">
        <v>118</v>
      </c>
      <c r="F13" s="21" t="s">
        <v>225</v>
      </c>
      <c r="G13" s="21" t="s">
        <v>226</v>
      </c>
      <c r="H13" s="23">
        <v>85896</v>
      </c>
      <c r="I13" s="23">
        <v>85896</v>
      </c>
      <c r="J13" s="23"/>
      <c r="K13" s="23"/>
      <c r="L13" s="23">
        <v>85896</v>
      </c>
      <c r="M13" s="23"/>
      <c r="N13" s="23"/>
      <c r="O13" s="23"/>
      <c r="P13" s="23"/>
      <c r="Q13" s="23"/>
      <c r="R13" s="23"/>
      <c r="S13" s="23"/>
      <c r="T13" s="23"/>
      <c r="U13" s="23"/>
      <c r="V13" s="23"/>
      <c r="W13" s="23"/>
    </row>
    <row r="14" ht="21" customHeight="1" spans="1:23">
      <c r="A14" s="24"/>
      <c r="B14" s="21" t="s">
        <v>227</v>
      </c>
      <c r="C14" s="21" t="s">
        <v>228</v>
      </c>
      <c r="D14" s="21" t="s">
        <v>117</v>
      </c>
      <c r="E14" s="21" t="s">
        <v>118</v>
      </c>
      <c r="F14" s="21" t="s">
        <v>229</v>
      </c>
      <c r="G14" s="21" t="s">
        <v>230</v>
      </c>
      <c r="H14" s="23">
        <v>150240</v>
      </c>
      <c r="I14" s="23">
        <v>150240</v>
      </c>
      <c r="J14" s="23"/>
      <c r="K14" s="23"/>
      <c r="L14" s="23">
        <v>150240</v>
      </c>
      <c r="M14" s="23"/>
      <c r="N14" s="23"/>
      <c r="O14" s="23"/>
      <c r="P14" s="23"/>
      <c r="Q14" s="23"/>
      <c r="R14" s="23"/>
      <c r="S14" s="23"/>
      <c r="T14" s="23"/>
      <c r="U14" s="23"/>
      <c r="V14" s="23"/>
      <c r="W14" s="23"/>
    </row>
    <row r="15" ht="21" customHeight="1" spans="1:23">
      <c r="A15" s="24"/>
      <c r="B15" s="21" t="s">
        <v>219</v>
      </c>
      <c r="C15" s="21" t="s">
        <v>220</v>
      </c>
      <c r="D15" s="21" t="s">
        <v>117</v>
      </c>
      <c r="E15" s="21" t="s">
        <v>118</v>
      </c>
      <c r="F15" s="21" t="s">
        <v>229</v>
      </c>
      <c r="G15" s="21" t="s">
        <v>230</v>
      </c>
      <c r="H15" s="23">
        <v>28170</v>
      </c>
      <c r="I15" s="23">
        <v>28170</v>
      </c>
      <c r="J15" s="23"/>
      <c r="K15" s="23"/>
      <c r="L15" s="23">
        <v>28170</v>
      </c>
      <c r="M15" s="23"/>
      <c r="N15" s="23"/>
      <c r="O15" s="23"/>
      <c r="P15" s="23"/>
      <c r="Q15" s="23"/>
      <c r="R15" s="23"/>
      <c r="S15" s="23"/>
      <c r="T15" s="23"/>
      <c r="U15" s="23"/>
      <c r="V15" s="23"/>
      <c r="W15" s="23"/>
    </row>
    <row r="16" ht="21" customHeight="1" spans="1:23">
      <c r="A16" s="24"/>
      <c r="B16" s="21" t="s">
        <v>223</v>
      </c>
      <c r="C16" s="21" t="s">
        <v>224</v>
      </c>
      <c r="D16" s="21" t="s">
        <v>117</v>
      </c>
      <c r="E16" s="21" t="s">
        <v>118</v>
      </c>
      <c r="F16" s="21" t="s">
        <v>231</v>
      </c>
      <c r="G16" s="21" t="s">
        <v>232</v>
      </c>
      <c r="H16" s="23">
        <v>369120</v>
      </c>
      <c r="I16" s="23">
        <v>369120</v>
      </c>
      <c r="J16" s="23"/>
      <c r="K16" s="23"/>
      <c r="L16" s="23">
        <v>369120</v>
      </c>
      <c r="M16" s="23"/>
      <c r="N16" s="23"/>
      <c r="O16" s="23"/>
      <c r="P16" s="23"/>
      <c r="Q16" s="23"/>
      <c r="R16" s="23"/>
      <c r="S16" s="23"/>
      <c r="T16" s="23"/>
      <c r="U16" s="23"/>
      <c r="V16" s="23"/>
      <c r="W16" s="23"/>
    </row>
    <row r="17" ht="21" customHeight="1" spans="1:23">
      <c r="A17" s="24"/>
      <c r="B17" s="21" t="s">
        <v>233</v>
      </c>
      <c r="C17" s="21" t="s">
        <v>234</v>
      </c>
      <c r="D17" s="21" t="s">
        <v>117</v>
      </c>
      <c r="E17" s="21" t="s">
        <v>118</v>
      </c>
      <c r="F17" s="21" t="s">
        <v>231</v>
      </c>
      <c r="G17" s="21" t="s">
        <v>232</v>
      </c>
      <c r="H17" s="23">
        <v>504000</v>
      </c>
      <c r="I17" s="23">
        <v>504000</v>
      </c>
      <c r="J17" s="23"/>
      <c r="K17" s="23"/>
      <c r="L17" s="23">
        <v>504000</v>
      </c>
      <c r="M17" s="23"/>
      <c r="N17" s="23"/>
      <c r="O17" s="23"/>
      <c r="P17" s="23"/>
      <c r="Q17" s="23"/>
      <c r="R17" s="23"/>
      <c r="S17" s="23"/>
      <c r="T17" s="23"/>
      <c r="U17" s="23"/>
      <c r="V17" s="23"/>
      <c r="W17" s="23"/>
    </row>
    <row r="18" ht="21" customHeight="1" spans="1:23">
      <c r="A18" s="24"/>
      <c r="B18" s="21" t="s">
        <v>223</v>
      </c>
      <c r="C18" s="21" t="s">
        <v>224</v>
      </c>
      <c r="D18" s="21" t="s">
        <v>117</v>
      </c>
      <c r="E18" s="21" t="s">
        <v>118</v>
      </c>
      <c r="F18" s="21" t="s">
        <v>231</v>
      </c>
      <c r="G18" s="21" t="s">
        <v>232</v>
      </c>
      <c r="H18" s="23">
        <v>765984</v>
      </c>
      <c r="I18" s="23">
        <v>765984</v>
      </c>
      <c r="J18" s="23"/>
      <c r="K18" s="23"/>
      <c r="L18" s="23">
        <v>765984</v>
      </c>
      <c r="M18" s="23"/>
      <c r="N18" s="23"/>
      <c r="O18" s="23"/>
      <c r="P18" s="23"/>
      <c r="Q18" s="23"/>
      <c r="R18" s="23"/>
      <c r="S18" s="23"/>
      <c r="T18" s="23"/>
      <c r="U18" s="23"/>
      <c r="V18" s="23"/>
      <c r="W18" s="23"/>
    </row>
    <row r="19" ht="21" customHeight="1" spans="1:23">
      <c r="A19" s="24"/>
      <c r="B19" s="21" t="s">
        <v>235</v>
      </c>
      <c r="C19" s="21" t="s">
        <v>236</v>
      </c>
      <c r="D19" s="21" t="s">
        <v>92</v>
      </c>
      <c r="E19" s="21" t="s">
        <v>93</v>
      </c>
      <c r="F19" s="21" t="s">
        <v>237</v>
      </c>
      <c r="G19" s="21" t="s">
        <v>238</v>
      </c>
      <c r="H19" s="23">
        <v>380613.12</v>
      </c>
      <c r="I19" s="23">
        <v>380613.12</v>
      </c>
      <c r="J19" s="23"/>
      <c r="K19" s="23"/>
      <c r="L19" s="23">
        <v>380613.12</v>
      </c>
      <c r="M19" s="23"/>
      <c r="N19" s="23"/>
      <c r="O19" s="23"/>
      <c r="P19" s="23"/>
      <c r="Q19" s="23"/>
      <c r="R19" s="23"/>
      <c r="S19" s="23"/>
      <c r="T19" s="23"/>
      <c r="U19" s="23"/>
      <c r="V19" s="23"/>
      <c r="W19" s="23"/>
    </row>
    <row r="20" ht="21" customHeight="1" spans="1:23">
      <c r="A20" s="24"/>
      <c r="B20" s="21" t="s">
        <v>235</v>
      </c>
      <c r="C20" s="21" t="s">
        <v>236</v>
      </c>
      <c r="D20" s="21" t="s">
        <v>92</v>
      </c>
      <c r="E20" s="21" t="s">
        <v>93</v>
      </c>
      <c r="F20" s="21" t="s">
        <v>237</v>
      </c>
      <c r="G20" s="21" t="s">
        <v>238</v>
      </c>
      <c r="H20" s="23">
        <v>144192</v>
      </c>
      <c r="I20" s="23">
        <v>144192</v>
      </c>
      <c r="J20" s="23"/>
      <c r="K20" s="23"/>
      <c r="L20" s="23">
        <v>144192</v>
      </c>
      <c r="M20" s="23"/>
      <c r="N20" s="23"/>
      <c r="O20" s="23"/>
      <c r="P20" s="23"/>
      <c r="Q20" s="23"/>
      <c r="R20" s="23"/>
      <c r="S20" s="23"/>
      <c r="T20" s="23"/>
      <c r="U20" s="23"/>
      <c r="V20" s="23"/>
      <c r="W20" s="23"/>
    </row>
    <row r="21" ht="21" customHeight="1" spans="1:23">
      <c r="A21" s="24"/>
      <c r="B21" s="21" t="s">
        <v>235</v>
      </c>
      <c r="C21" s="21" t="s">
        <v>236</v>
      </c>
      <c r="D21" s="21" t="s">
        <v>107</v>
      </c>
      <c r="E21" s="21" t="s">
        <v>108</v>
      </c>
      <c r="F21" s="21" t="s">
        <v>239</v>
      </c>
      <c r="G21" s="21" t="s">
        <v>240</v>
      </c>
      <c r="H21" s="23">
        <v>168897.07</v>
      </c>
      <c r="I21" s="23">
        <v>168897.07</v>
      </c>
      <c r="J21" s="23"/>
      <c r="K21" s="23"/>
      <c r="L21" s="23">
        <v>168897.07</v>
      </c>
      <c r="M21" s="23"/>
      <c r="N21" s="23"/>
      <c r="O21" s="23"/>
      <c r="P21" s="23"/>
      <c r="Q21" s="23"/>
      <c r="R21" s="23"/>
      <c r="S21" s="23"/>
      <c r="T21" s="23"/>
      <c r="U21" s="23"/>
      <c r="V21" s="23"/>
      <c r="W21" s="23"/>
    </row>
    <row r="22" ht="21" customHeight="1" spans="1:23">
      <c r="A22" s="24"/>
      <c r="B22" s="21" t="s">
        <v>235</v>
      </c>
      <c r="C22" s="21" t="s">
        <v>236</v>
      </c>
      <c r="D22" s="21" t="s">
        <v>105</v>
      </c>
      <c r="E22" s="21" t="s">
        <v>106</v>
      </c>
      <c r="F22" s="21" t="s">
        <v>239</v>
      </c>
      <c r="G22" s="21" t="s">
        <v>240</v>
      </c>
      <c r="H22" s="23">
        <v>63985.2</v>
      </c>
      <c r="I22" s="23">
        <v>63985.2</v>
      </c>
      <c r="J22" s="23"/>
      <c r="K22" s="23"/>
      <c r="L22" s="23">
        <v>63985.2</v>
      </c>
      <c r="M22" s="23"/>
      <c r="N22" s="23"/>
      <c r="O22" s="23"/>
      <c r="P22" s="23"/>
      <c r="Q22" s="23"/>
      <c r="R22" s="23"/>
      <c r="S22" s="23"/>
      <c r="T22" s="23"/>
      <c r="U22" s="23"/>
      <c r="V22" s="23"/>
      <c r="W22" s="23"/>
    </row>
    <row r="23" ht="21" customHeight="1" spans="1:23">
      <c r="A23" s="24"/>
      <c r="B23" s="21" t="s">
        <v>235</v>
      </c>
      <c r="C23" s="21" t="s">
        <v>236</v>
      </c>
      <c r="D23" s="21" t="s">
        <v>109</v>
      </c>
      <c r="E23" s="21" t="s">
        <v>110</v>
      </c>
      <c r="F23" s="21" t="s">
        <v>241</v>
      </c>
      <c r="G23" s="21" t="s">
        <v>242</v>
      </c>
      <c r="H23" s="23">
        <v>71364.96</v>
      </c>
      <c r="I23" s="23">
        <v>71364.96</v>
      </c>
      <c r="J23" s="23"/>
      <c r="K23" s="23"/>
      <c r="L23" s="23">
        <v>71364.96</v>
      </c>
      <c r="M23" s="23"/>
      <c r="N23" s="23"/>
      <c r="O23" s="23"/>
      <c r="P23" s="23"/>
      <c r="Q23" s="23"/>
      <c r="R23" s="23"/>
      <c r="S23" s="23"/>
      <c r="T23" s="23"/>
      <c r="U23" s="23"/>
      <c r="V23" s="23"/>
      <c r="W23" s="23"/>
    </row>
    <row r="24" ht="21" customHeight="1" spans="1:23">
      <c r="A24" s="24"/>
      <c r="B24" s="21" t="s">
        <v>235</v>
      </c>
      <c r="C24" s="21" t="s">
        <v>236</v>
      </c>
      <c r="D24" s="21" t="s">
        <v>109</v>
      </c>
      <c r="E24" s="21" t="s">
        <v>110</v>
      </c>
      <c r="F24" s="21" t="s">
        <v>241</v>
      </c>
      <c r="G24" s="21" t="s">
        <v>242</v>
      </c>
      <c r="H24" s="23">
        <v>20523.74</v>
      </c>
      <c r="I24" s="23">
        <v>20523.74</v>
      </c>
      <c r="J24" s="23"/>
      <c r="K24" s="23"/>
      <c r="L24" s="23">
        <v>20523.74</v>
      </c>
      <c r="M24" s="23"/>
      <c r="N24" s="23"/>
      <c r="O24" s="23"/>
      <c r="P24" s="23"/>
      <c r="Q24" s="23"/>
      <c r="R24" s="23"/>
      <c r="S24" s="23"/>
      <c r="T24" s="23"/>
      <c r="U24" s="23"/>
      <c r="V24" s="23"/>
      <c r="W24" s="23"/>
    </row>
    <row r="25" ht="21" customHeight="1" spans="1:23">
      <c r="A25" s="24"/>
      <c r="B25" s="21" t="s">
        <v>235</v>
      </c>
      <c r="C25" s="21" t="s">
        <v>236</v>
      </c>
      <c r="D25" s="21" t="s">
        <v>109</v>
      </c>
      <c r="E25" s="21" t="s">
        <v>110</v>
      </c>
      <c r="F25" s="21" t="s">
        <v>241</v>
      </c>
      <c r="G25" s="21" t="s">
        <v>242</v>
      </c>
      <c r="H25" s="23">
        <v>26987.41</v>
      </c>
      <c r="I25" s="23">
        <v>26987.41</v>
      </c>
      <c r="J25" s="23"/>
      <c r="K25" s="23"/>
      <c r="L25" s="23">
        <v>26987.41</v>
      </c>
      <c r="M25" s="23"/>
      <c r="N25" s="23"/>
      <c r="O25" s="23"/>
      <c r="P25" s="23"/>
      <c r="Q25" s="23"/>
      <c r="R25" s="23"/>
      <c r="S25" s="23"/>
      <c r="T25" s="23"/>
      <c r="U25" s="23"/>
      <c r="V25" s="23"/>
      <c r="W25" s="23"/>
    </row>
    <row r="26" ht="21" customHeight="1" spans="1:23">
      <c r="A26" s="24"/>
      <c r="B26" s="21" t="s">
        <v>235</v>
      </c>
      <c r="C26" s="21" t="s">
        <v>236</v>
      </c>
      <c r="D26" s="21" t="s">
        <v>109</v>
      </c>
      <c r="E26" s="21" t="s">
        <v>110</v>
      </c>
      <c r="F26" s="21" t="s">
        <v>241</v>
      </c>
      <c r="G26" s="21" t="s">
        <v>242</v>
      </c>
      <c r="H26" s="23">
        <v>27036</v>
      </c>
      <c r="I26" s="23">
        <v>27036</v>
      </c>
      <c r="J26" s="23"/>
      <c r="K26" s="23"/>
      <c r="L26" s="23">
        <v>27036</v>
      </c>
      <c r="M26" s="23"/>
      <c r="N26" s="23"/>
      <c r="O26" s="23"/>
      <c r="P26" s="23"/>
      <c r="Q26" s="23"/>
      <c r="R26" s="23"/>
      <c r="S26" s="23"/>
      <c r="T26" s="23"/>
      <c r="U26" s="23"/>
      <c r="V26" s="23"/>
      <c r="W26" s="23"/>
    </row>
    <row r="27" ht="21" customHeight="1" spans="1:23">
      <c r="A27" s="24"/>
      <c r="B27" s="21" t="s">
        <v>235</v>
      </c>
      <c r="C27" s="21" t="s">
        <v>236</v>
      </c>
      <c r="D27" s="21" t="s">
        <v>111</v>
      </c>
      <c r="E27" s="21" t="s">
        <v>112</v>
      </c>
      <c r="F27" s="21" t="s">
        <v>243</v>
      </c>
      <c r="G27" s="21" t="s">
        <v>244</v>
      </c>
      <c r="H27" s="23">
        <v>6384</v>
      </c>
      <c r="I27" s="23">
        <v>6384</v>
      </c>
      <c r="J27" s="23"/>
      <c r="K27" s="23"/>
      <c r="L27" s="23">
        <v>6384</v>
      </c>
      <c r="M27" s="23"/>
      <c r="N27" s="23"/>
      <c r="O27" s="23"/>
      <c r="P27" s="23"/>
      <c r="Q27" s="23"/>
      <c r="R27" s="23"/>
      <c r="S27" s="23"/>
      <c r="T27" s="23"/>
      <c r="U27" s="23"/>
      <c r="V27" s="23"/>
      <c r="W27" s="23"/>
    </row>
    <row r="28" ht="21" customHeight="1" spans="1:23">
      <c r="A28" s="24"/>
      <c r="B28" s="21" t="s">
        <v>235</v>
      </c>
      <c r="C28" s="21" t="s">
        <v>236</v>
      </c>
      <c r="D28" s="21" t="s">
        <v>100</v>
      </c>
      <c r="E28" s="21" t="s">
        <v>99</v>
      </c>
      <c r="F28" s="21" t="s">
        <v>243</v>
      </c>
      <c r="G28" s="21" t="s">
        <v>244</v>
      </c>
      <c r="H28" s="23">
        <v>16651.82</v>
      </c>
      <c r="I28" s="23">
        <v>16651.82</v>
      </c>
      <c r="J28" s="23"/>
      <c r="K28" s="23"/>
      <c r="L28" s="23">
        <v>16651.82</v>
      </c>
      <c r="M28" s="23"/>
      <c r="N28" s="23"/>
      <c r="O28" s="23"/>
      <c r="P28" s="23"/>
      <c r="Q28" s="23"/>
      <c r="R28" s="23"/>
      <c r="S28" s="23"/>
      <c r="T28" s="23"/>
      <c r="U28" s="23"/>
      <c r="V28" s="23"/>
      <c r="W28" s="23"/>
    </row>
    <row r="29" ht="21" customHeight="1" spans="1:23">
      <c r="A29" s="24"/>
      <c r="B29" s="21" t="s">
        <v>235</v>
      </c>
      <c r="C29" s="21" t="s">
        <v>236</v>
      </c>
      <c r="D29" s="21" t="s">
        <v>111</v>
      </c>
      <c r="E29" s="21" t="s">
        <v>112</v>
      </c>
      <c r="F29" s="21" t="s">
        <v>243</v>
      </c>
      <c r="G29" s="21" t="s">
        <v>244</v>
      </c>
      <c r="H29" s="23">
        <v>4757.66</v>
      </c>
      <c r="I29" s="23">
        <v>4757.66</v>
      </c>
      <c r="J29" s="23"/>
      <c r="K29" s="23"/>
      <c r="L29" s="23">
        <v>4757.66</v>
      </c>
      <c r="M29" s="23"/>
      <c r="N29" s="23"/>
      <c r="O29" s="23"/>
      <c r="P29" s="23"/>
      <c r="Q29" s="23"/>
      <c r="R29" s="23"/>
      <c r="S29" s="23"/>
      <c r="T29" s="23"/>
      <c r="U29" s="23"/>
      <c r="V29" s="23"/>
      <c r="W29" s="23"/>
    </row>
    <row r="30" ht="21" customHeight="1" spans="1:23">
      <c r="A30" s="24"/>
      <c r="B30" s="21" t="s">
        <v>235</v>
      </c>
      <c r="C30" s="21" t="s">
        <v>236</v>
      </c>
      <c r="D30" s="21" t="s">
        <v>111</v>
      </c>
      <c r="E30" s="21" t="s">
        <v>112</v>
      </c>
      <c r="F30" s="21" t="s">
        <v>243</v>
      </c>
      <c r="G30" s="21" t="s">
        <v>244</v>
      </c>
      <c r="H30" s="23">
        <v>1824</v>
      </c>
      <c r="I30" s="23">
        <v>1824</v>
      </c>
      <c r="J30" s="23"/>
      <c r="K30" s="23"/>
      <c r="L30" s="23">
        <v>1824</v>
      </c>
      <c r="M30" s="23"/>
      <c r="N30" s="23"/>
      <c r="O30" s="23"/>
      <c r="P30" s="23"/>
      <c r="Q30" s="23"/>
      <c r="R30" s="23"/>
      <c r="S30" s="23"/>
      <c r="T30" s="23"/>
      <c r="U30" s="23"/>
      <c r="V30" s="23"/>
      <c r="W30" s="23"/>
    </row>
    <row r="31" ht="21" customHeight="1" spans="1:23">
      <c r="A31" s="24"/>
      <c r="B31" s="21" t="s">
        <v>235</v>
      </c>
      <c r="C31" s="21" t="s">
        <v>236</v>
      </c>
      <c r="D31" s="21" t="s">
        <v>111</v>
      </c>
      <c r="E31" s="21" t="s">
        <v>112</v>
      </c>
      <c r="F31" s="21" t="s">
        <v>243</v>
      </c>
      <c r="G31" s="21" t="s">
        <v>244</v>
      </c>
      <c r="H31" s="23">
        <v>2508</v>
      </c>
      <c r="I31" s="23">
        <v>2508</v>
      </c>
      <c r="J31" s="23"/>
      <c r="K31" s="23"/>
      <c r="L31" s="23">
        <v>2508</v>
      </c>
      <c r="M31" s="23"/>
      <c r="N31" s="23"/>
      <c r="O31" s="23"/>
      <c r="P31" s="23"/>
      <c r="Q31" s="23"/>
      <c r="R31" s="23"/>
      <c r="S31" s="23"/>
      <c r="T31" s="23"/>
      <c r="U31" s="23"/>
      <c r="V31" s="23"/>
      <c r="W31" s="23"/>
    </row>
    <row r="32" ht="21" customHeight="1" spans="1:23">
      <c r="A32" s="24"/>
      <c r="B32" s="21" t="s">
        <v>235</v>
      </c>
      <c r="C32" s="21" t="s">
        <v>236</v>
      </c>
      <c r="D32" s="21" t="s">
        <v>100</v>
      </c>
      <c r="E32" s="21" t="s">
        <v>99</v>
      </c>
      <c r="F32" s="21" t="s">
        <v>243</v>
      </c>
      <c r="G32" s="21" t="s">
        <v>244</v>
      </c>
      <c r="H32" s="23"/>
      <c r="I32" s="23"/>
      <c r="J32" s="23"/>
      <c r="K32" s="23"/>
      <c r="L32" s="23"/>
      <c r="M32" s="23"/>
      <c r="N32" s="23"/>
      <c r="O32" s="23"/>
      <c r="P32" s="23"/>
      <c r="Q32" s="23"/>
      <c r="R32" s="23"/>
      <c r="S32" s="23"/>
      <c r="T32" s="23"/>
      <c r="U32" s="23"/>
      <c r="V32" s="23"/>
      <c r="W32" s="23"/>
    </row>
    <row r="33" ht="21" customHeight="1" spans="1:23">
      <c r="A33" s="24"/>
      <c r="B33" s="21" t="s">
        <v>235</v>
      </c>
      <c r="C33" s="21" t="s">
        <v>236</v>
      </c>
      <c r="D33" s="21" t="s">
        <v>111</v>
      </c>
      <c r="E33" s="21" t="s">
        <v>112</v>
      </c>
      <c r="F33" s="21" t="s">
        <v>243</v>
      </c>
      <c r="G33" s="21" t="s">
        <v>244</v>
      </c>
      <c r="H33" s="23">
        <v>1824</v>
      </c>
      <c r="I33" s="23">
        <v>1824</v>
      </c>
      <c r="J33" s="23"/>
      <c r="K33" s="23"/>
      <c r="L33" s="23">
        <v>1824</v>
      </c>
      <c r="M33" s="23"/>
      <c r="N33" s="23"/>
      <c r="O33" s="23"/>
      <c r="P33" s="23"/>
      <c r="Q33" s="23"/>
      <c r="R33" s="23"/>
      <c r="S33" s="23"/>
      <c r="T33" s="23"/>
      <c r="U33" s="23"/>
      <c r="V33" s="23"/>
      <c r="W33" s="23"/>
    </row>
    <row r="34" ht="21" customHeight="1" spans="1:23">
      <c r="A34" s="24"/>
      <c r="B34" s="21" t="s">
        <v>235</v>
      </c>
      <c r="C34" s="21" t="s">
        <v>236</v>
      </c>
      <c r="D34" s="21" t="s">
        <v>111</v>
      </c>
      <c r="E34" s="21" t="s">
        <v>112</v>
      </c>
      <c r="F34" s="21" t="s">
        <v>243</v>
      </c>
      <c r="G34" s="21" t="s">
        <v>244</v>
      </c>
      <c r="H34" s="23">
        <v>1802.4</v>
      </c>
      <c r="I34" s="23">
        <v>1802.4</v>
      </c>
      <c r="J34" s="23"/>
      <c r="K34" s="23"/>
      <c r="L34" s="23">
        <v>1802.4</v>
      </c>
      <c r="M34" s="23"/>
      <c r="N34" s="23"/>
      <c r="O34" s="23"/>
      <c r="P34" s="23"/>
      <c r="Q34" s="23"/>
      <c r="R34" s="23"/>
      <c r="S34" s="23"/>
      <c r="T34" s="23"/>
      <c r="U34" s="23"/>
      <c r="V34" s="23"/>
      <c r="W34" s="23"/>
    </row>
    <row r="35" ht="21" customHeight="1" spans="1:23">
      <c r="A35" s="24"/>
      <c r="B35" s="21" t="s">
        <v>245</v>
      </c>
      <c r="C35" s="21" t="s">
        <v>139</v>
      </c>
      <c r="D35" s="21" t="s">
        <v>138</v>
      </c>
      <c r="E35" s="21" t="s">
        <v>139</v>
      </c>
      <c r="F35" s="21" t="s">
        <v>246</v>
      </c>
      <c r="G35" s="21" t="s">
        <v>139</v>
      </c>
      <c r="H35" s="23">
        <v>285459.84</v>
      </c>
      <c r="I35" s="23">
        <v>285459.84</v>
      </c>
      <c r="J35" s="23"/>
      <c r="K35" s="23"/>
      <c r="L35" s="23">
        <v>285459.84</v>
      </c>
      <c r="M35" s="23"/>
      <c r="N35" s="23"/>
      <c r="O35" s="23"/>
      <c r="P35" s="23"/>
      <c r="Q35" s="23"/>
      <c r="R35" s="23"/>
      <c r="S35" s="23"/>
      <c r="T35" s="23"/>
      <c r="U35" s="23"/>
      <c r="V35" s="23"/>
      <c r="W35" s="23"/>
    </row>
    <row r="36" ht="21" customHeight="1" spans="1:23">
      <c r="A36" s="24"/>
      <c r="B36" s="21" t="s">
        <v>245</v>
      </c>
      <c r="C36" s="21" t="s">
        <v>139</v>
      </c>
      <c r="D36" s="21" t="s">
        <v>138</v>
      </c>
      <c r="E36" s="21" t="s">
        <v>139</v>
      </c>
      <c r="F36" s="21" t="s">
        <v>246</v>
      </c>
      <c r="G36" s="21" t="s">
        <v>139</v>
      </c>
      <c r="H36" s="23">
        <v>108144</v>
      </c>
      <c r="I36" s="23">
        <v>108144</v>
      </c>
      <c r="J36" s="23"/>
      <c r="K36" s="23"/>
      <c r="L36" s="23">
        <v>108144</v>
      </c>
      <c r="M36" s="23"/>
      <c r="N36" s="23"/>
      <c r="O36" s="23"/>
      <c r="P36" s="23"/>
      <c r="Q36" s="23"/>
      <c r="R36" s="23"/>
      <c r="S36" s="23"/>
      <c r="T36" s="23"/>
      <c r="U36" s="23"/>
      <c r="V36" s="23"/>
      <c r="W36" s="23"/>
    </row>
    <row r="37" ht="21" customHeight="1" spans="1:23">
      <c r="A37" s="24"/>
      <c r="B37" s="21" t="s">
        <v>247</v>
      </c>
      <c r="C37" s="21" t="s">
        <v>248</v>
      </c>
      <c r="D37" s="21" t="s">
        <v>117</v>
      </c>
      <c r="E37" s="21" t="s">
        <v>118</v>
      </c>
      <c r="F37" s="21" t="s">
        <v>249</v>
      </c>
      <c r="G37" s="21" t="s">
        <v>250</v>
      </c>
      <c r="H37" s="23">
        <v>72360</v>
      </c>
      <c r="I37" s="23">
        <v>72360</v>
      </c>
      <c r="J37" s="23"/>
      <c r="K37" s="23"/>
      <c r="L37" s="23">
        <v>72360</v>
      </c>
      <c r="M37" s="23"/>
      <c r="N37" s="23"/>
      <c r="O37" s="23"/>
      <c r="P37" s="23"/>
      <c r="Q37" s="23"/>
      <c r="R37" s="23"/>
      <c r="S37" s="23"/>
      <c r="T37" s="23"/>
      <c r="U37" s="23"/>
      <c r="V37" s="23"/>
      <c r="W37" s="23"/>
    </row>
    <row r="38" ht="21" customHeight="1" spans="1:23">
      <c r="A38" s="24"/>
      <c r="B38" s="21" t="s">
        <v>251</v>
      </c>
      <c r="C38" s="21" t="s">
        <v>252</v>
      </c>
      <c r="D38" s="21" t="s">
        <v>117</v>
      </c>
      <c r="E38" s="21" t="s">
        <v>118</v>
      </c>
      <c r="F38" s="21" t="s">
        <v>253</v>
      </c>
      <c r="G38" s="21" t="s">
        <v>254</v>
      </c>
      <c r="H38" s="23">
        <v>30000</v>
      </c>
      <c r="I38" s="23">
        <v>30000</v>
      </c>
      <c r="J38" s="23"/>
      <c r="K38" s="23"/>
      <c r="L38" s="23">
        <v>30000</v>
      </c>
      <c r="M38" s="23"/>
      <c r="N38" s="23"/>
      <c r="O38" s="23"/>
      <c r="P38" s="23"/>
      <c r="Q38" s="23"/>
      <c r="R38" s="23"/>
      <c r="S38" s="23"/>
      <c r="T38" s="23"/>
      <c r="U38" s="23"/>
      <c r="V38" s="23"/>
      <c r="W38" s="23"/>
    </row>
    <row r="39" ht="21" customHeight="1" spans="1:23">
      <c r="A39" s="24"/>
      <c r="B39" s="21" t="s">
        <v>251</v>
      </c>
      <c r="C39" s="21" t="s">
        <v>252</v>
      </c>
      <c r="D39" s="21" t="s">
        <v>117</v>
      </c>
      <c r="E39" s="21" t="s">
        <v>118</v>
      </c>
      <c r="F39" s="21" t="s">
        <v>255</v>
      </c>
      <c r="G39" s="21" t="s">
        <v>256</v>
      </c>
      <c r="H39" s="23">
        <v>10000</v>
      </c>
      <c r="I39" s="23">
        <v>10000</v>
      </c>
      <c r="J39" s="23"/>
      <c r="K39" s="23"/>
      <c r="L39" s="23">
        <v>10000</v>
      </c>
      <c r="M39" s="23"/>
      <c r="N39" s="23"/>
      <c r="O39" s="23"/>
      <c r="P39" s="23"/>
      <c r="Q39" s="23"/>
      <c r="R39" s="23"/>
      <c r="S39" s="23"/>
      <c r="T39" s="23"/>
      <c r="U39" s="23"/>
      <c r="V39" s="23"/>
      <c r="W39" s="23"/>
    </row>
    <row r="40" ht="21" customHeight="1" spans="1:23">
      <c r="A40" s="24"/>
      <c r="B40" s="21" t="s">
        <v>251</v>
      </c>
      <c r="C40" s="21" t="s">
        <v>252</v>
      </c>
      <c r="D40" s="21" t="s">
        <v>117</v>
      </c>
      <c r="E40" s="21" t="s">
        <v>118</v>
      </c>
      <c r="F40" s="21" t="s">
        <v>257</v>
      </c>
      <c r="G40" s="21" t="s">
        <v>258</v>
      </c>
      <c r="H40" s="23">
        <v>20000</v>
      </c>
      <c r="I40" s="23">
        <v>20000</v>
      </c>
      <c r="J40" s="23"/>
      <c r="K40" s="23"/>
      <c r="L40" s="23">
        <v>20000</v>
      </c>
      <c r="M40" s="23"/>
      <c r="N40" s="23"/>
      <c r="O40" s="23"/>
      <c r="P40" s="23"/>
      <c r="Q40" s="23"/>
      <c r="R40" s="23"/>
      <c r="S40" s="23"/>
      <c r="T40" s="23"/>
      <c r="U40" s="23"/>
      <c r="V40" s="23"/>
      <c r="W40" s="23"/>
    </row>
    <row r="41" ht="21" customHeight="1" spans="1:23">
      <c r="A41" s="24"/>
      <c r="B41" s="21" t="s">
        <v>251</v>
      </c>
      <c r="C41" s="21" t="s">
        <v>252</v>
      </c>
      <c r="D41" s="21" t="s">
        <v>117</v>
      </c>
      <c r="E41" s="21" t="s">
        <v>118</v>
      </c>
      <c r="F41" s="21" t="s">
        <v>259</v>
      </c>
      <c r="G41" s="21" t="s">
        <v>260</v>
      </c>
      <c r="H41" s="23">
        <v>5000</v>
      </c>
      <c r="I41" s="23">
        <v>5000</v>
      </c>
      <c r="J41" s="23"/>
      <c r="K41" s="23"/>
      <c r="L41" s="23">
        <v>5000</v>
      </c>
      <c r="M41" s="23"/>
      <c r="N41" s="23"/>
      <c r="O41" s="23"/>
      <c r="P41" s="23"/>
      <c r="Q41" s="23"/>
      <c r="R41" s="23"/>
      <c r="S41" s="23"/>
      <c r="T41" s="23"/>
      <c r="U41" s="23"/>
      <c r="V41" s="23"/>
      <c r="W41" s="23"/>
    </row>
    <row r="42" ht="21" customHeight="1" spans="1:23">
      <c r="A42" s="24"/>
      <c r="B42" s="21" t="s">
        <v>251</v>
      </c>
      <c r="C42" s="21" t="s">
        <v>252</v>
      </c>
      <c r="D42" s="21" t="s">
        <v>117</v>
      </c>
      <c r="E42" s="21" t="s">
        <v>118</v>
      </c>
      <c r="F42" s="21" t="s">
        <v>261</v>
      </c>
      <c r="G42" s="21" t="s">
        <v>262</v>
      </c>
      <c r="H42" s="23">
        <v>5000</v>
      </c>
      <c r="I42" s="23">
        <v>5000</v>
      </c>
      <c r="J42" s="23"/>
      <c r="K42" s="23"/>
      <c r="L42" s="23">
        <v>5000</v>
      </c>
      <c r="M42" s="23"/>
      <c r="N42" s="23"/>
      <c r="O42" s="23"/>
      <c r="P42" s="23"/>
      <c r="Q42" s="23"/>
      <c r="R42" s="23"/>
      <c r="S42" s="23"/>
      <c r="T42" s="23"/>
      <c r="U42" s="23"/>
      <c r="V42" s="23"/>
      <c r="W42" s="23"/>
    </row>
    <row r="43" ht="21" customHeight="1" spans="1:23">
      <c r="A43" s="24"/>
      <c r="B43" s="21" t="s">
        <v>263</v>
      </c>
      <c r="C43" s="21" t="s">
        <v>264</v>
      </c>
      <c r="D43" s="21" t="s">
        <v>117</v>
      </c>
      <c r="E43" s="21" t="s">
        <v>118</v>
      </c>
      <c r="F43" s="21" t="s">
        <v>265</v>
      </c>
      <c r="G43" s="21" t="s">
        <v>194</v>
      </c>
      <c r="H43" s="23">
        <v>10000</v>
      </c>
      <c r="I43" s="23">
        <v>10000</v>
      </c>
      <c r="J43" s="23"/>
      <c r="K43" s="23"/>
      <c r="L43" s="23">
        <v>10000</v>
      </c>
      <c r="M43" s="23"/>
      <c r="N43" s="23"/>
      <c r="O43" s="23"/>
      <c r="P43" s="23"/>
      <c r="Q43" s="23"/>
      <c r="R43" s="23"/>
      <c r="S43" s="23"/>
      <c r="T43" s="23"/>
      <c r="U43" s="23"/>
      <c r="V43" s="23"/>
      <c r="W43" s="23"/>
    </row>
    <row r="44" ht="21" customHeight="1" spans="1:23">
      <c r="A44" s="24"/>
      <c r="B44" s="21" t="s">
        <v>251</v>
      </c>
      <c r="C44" s="21" t="s">
        <v>252</v>
      </c>
      <c r="D44" s="21" t="s">
        <v>117</v>
      </c>
      <c r="E44" s="21" t="s">
        <v>118</v>
      </c>
      <c r="F44" s="21" t="s">
        <v>266</v>
      </c>
      <c r="G44" s="21" t="s">
        <v>267</v>
      </c>
      <c r="H44" s="23">
        <v>50000</v>
      </c>
      <c r="I44" s="23">
        <v>50000</v>
      </c>
      <c r="J44" s="23"/>
      <c r="K44" s="23"/>
      <c r="L44" s="23">
        <v>50000</v>
      </c>
      <c r="M44" s="23"/>
      <c r="N44" s="23"/>
      <c r="O44" s="23"/>
      <c r="P44" s="23"/>
      <c r="Q44" s="23"/>
      <c r="R44" s="23"/>
      <c r="S44" s="23"/>
      <c r="T44" s="23"/>
      <c r="U44" s="23"/>
      <c r="V44" s="23"/>
      <c r="W44" s="23"/>
    </row>
    <row r="45" ht="21" customHeight="1" spans="1:23">
      <c r="A45" s="24"/>
      <c r="B45" s="21" t="s">
        <v>268</v>
      </c>
      <c r="C45" s="21" t="s">
        <v>269</v>
      </c>
      <c r="D45" s="21" t="s">
        <v>117</v>
      </c>
      <c r="E45" s="21" t="s">
        <v>118</v>
      </c>
      <c r="F45" s="21" t="s">
        <v>270</v>
      </c>
      <c r="G45" s="21" t="s">
        <v>271</v>
      </c>
      <c r="H45" s="23">
        <v>30000</v>
      </c>
      <c r="I45" s="23">
        <v>30000</v>
      </c>
      <c r="J45" s="23"/>
      <c r="K45" s="23"/>
      <c r="L45" s="23">
        <v>30000</v>
      </c>
      <c r="M45" s="23"/>
      <c r="N45" s="23"/>
      <c r="O45" s="23"/>
      <c r="P45" s="23"/>
      <c r="Q45" s="23"/>
      <c r="R45" s="23"/>
      <c r="S45" s="23"/>
      <c r="T45" s="23"/>
      <c r="U45" s="23"/>
      <c r="V45" s="23"/>
      <c r="W45" s="23"/>
    </row>
    <row r="46" ht="21" customHeight="1" spans="1:23">
      <c r="A46" s="24"/>
      <c r="B46" s="21" t="s">
        <v>251</v>
      </c>
      <c r="C46" s="21" t="s">
        <v>252</v>
      </c>
      <c r="D46" s="21" t="s">
        <v>117</v>
      </c>
      <c r="E46" s="21" t="s">
        <v>118</v>
      </c>
      <c r="F46" s="21" t="s">
        <v>272</v>
      </c>
      <c r="G46" s="21" t="s">
        <v>273</v>
      </c>
      <c r="H46" s="23">
        <v>20000</v>
      </c>
      <c r="I46" s="23">
        <v>20000</v>
      </c>
      <c r="J46" s="23"/>
      <c r="K46" s="23"/>
      <c r="L46" s="23">
        <v>20000</v>
      </c>
      <c r="M46" s="23"/>
      <c r="N46" s="23"/>
      <c r="O46" s="23"/>
      <c r="P46" s="23"/>
      <c r="Q46" s="23"/>
      <c r="R46" s="23"/>
      <c r="S46" s="23"/>
      <c r="T46" s="23"/>
      <c r="U46" s="23"/>
      <c r="V46" s="23"/>
      <c r="W46" s="23"/>
    </row>
    <row r="47" ht="21" customHeight="1" spans="1:23">
      <c r="A47" s="24"/>
      <c r="B47" s="21" t="s">
        <v>274</v>
      </c>
      <c r="C47" s="21" t="s">
        <v>275</v>
      </c>
      <c r="D47" s="21" t="s">
        <v>117</v>
      </c>
      <c r="E47" s="21" t="s">
        <v>118</v>
      </c>
      <c r="F47" s="21" t="s">
        <v>276</v>
      </c>
      <c r="G47" s="21" t="s">
        <v>275</v>
      </c>
      <c r="H47" s="23">
        <v>6760.8</v>
      </c>
      <c r="I47" s="23">
        <v>6760.8</v>
      </c>
      <c r="J47" s="23"/>
      <c r="K47" s="23"/>
      <c r="L47" s="23">
        <v>6760.8</v>
      </c>
      <c r="M47" s="23"/>
      <c r="N47" s="23"/>
      <c r="O47" s="23"/>
      <c r="P47" s="23"/>
      <c r="Q47" s="23"/>
      <c r="R47" s="23"/>
      <c r="S47" s="23"/>
      <c r="T47" s="23"/>
      <c r="U47" s="23"/>
      <c r="V47" s="23"/>
      <c r="W47" s="23"/>
    </row>
    <row r="48" ht="21" customHeight="1" spans="1:23">
      <c r="A48" s="24"/>
      <c r="B48" s="21" t="s">
        <v>274</v>
      </c>
      <c r="C48" s="21" t="s">
        <v>275</v>
      </c>
      <c r="D48" s="21" t="s">
        <v>117</v>
      </c>
      <c r="E48" s="21" t="s">
        <v>118</v>
      </c>
      <c r="F48" s="21" t="s">
        <v>276</v>
      </c>
      <c r="G48" s="21" t="s">
        <v>275</v>
      </c>
      <c r="H48" s="23">
        <v>23156.64</v>
      </c>
      <c r="I48" s="23">
        <v>23156.64</v>
      </c>
      <c r="J48" s="23"/>
      <c r="K48" s="23"/>
      <c r="L48" s="23">
        <v>23156.64</v>
      </c>
      <c r="M48" s="23"/>
      <c r="N48" s="23"/>
      <c r="O48" s="23"/>
      <c r="P48" s="23"/>
      <c r="Q48" s="23"/>
      <c r="R48" s="23"/>
      <c r="S48" s="23"/>
      <c r="T48" s="23"/>
      <c r="U48" s="23"/>
      <c r="V48" s="23"/>
      <c r="W48" s="23"/>
    </row>
    <row r="49" ht="21" customHeight="1" spans="1:23">
      <c r="A49" s="24"/>
      <c r="B49" s="21" t="s">
        <v>277</v>
      </c>
      <c r="C49" s="21" t="s">
        <v>278</v>
      </c>
      <c r="D49" s="21" t="s">
        <v>88</v>
      </c>
      <c r="E49" s="21" t="s">
        <v>89</v>
      </c>
      <c r="F49" s="21" t="s">
        <v>279</v>
      </c>
      <c r="G49" s="21" t="s">
        <v>278</v>
      </c>
      <c r="H49" s="23"/>
      <c r="I49" s="23"/>
      <c r="J49" s="23"/>
      <c r="K49" s="23"/>
      <c r="L49" s="23"/>
      <c r="M49" s="23"/>
      <c r="N49" s="23"/>
      <c r="O49" s="23"/>
      <c r="P49" s="23"/>
      <c r="Q49" s="23"/>
      <c r="R49" s="23"/>
      <c r="S49" s="23"/>
      <c r="T49" s="23"/>
      <c r="U49" s="23"/>
      <c r="V49" s="23"/>
      <c r="W49" s="23"/>
    </row>
    <row r="50" ht="21" customHeight="1" spans="1:23">
      <c r="A50" s="24"/>
      <c r="B50" s="21" t="s">
        <v>277</v>
      </c>
      <c r="C50" s="21" t="s">
        <v>278</v>
      </c>
      <c r="D50" s="21" t="s">
        <v>90</v>
      </c>
      <c r="E50" s="21" t="s">
        <v>91</v>
      </c>
      <c r="F50" s="21" t="s">
        <v>279</v>
      </c>
      <c r="G50" s="21" t="s">
        <v>278</v>
      </c>
      <c r="H50" s="23"/>
      <c r="I50" s="23"/>
      <c r="J50" s="23"/>
      <c r="K50" s="23"/>
      <c r="L50" s="23"/>
      <c r="M50" s="23"/>
      <c r="N50" s="23"/>
      <c r="O50" s="23"/>
      <c r="P50" s="23"/>
      <c r="Q50" s="23"/>
      <c r="R50" s="23"/>
      <c r="S50" s="23"/>
      <c r="T50" s="23"/>
      <c r="U50" s="23"/>
      <c r="V50" s="23"/>
      <c r="W50" s="23"/>
    </row>
    <row r="51" ht="21" customHeight="1" spans="1:23">
      <c r="A51" s="24"/>
      <c r="B51" s="21" t="s">
        <v>277</v>
      </c>
      <c r="C51" s="21" t="s">
        <v>278</v>
      </c>
      <c r="D51" s="21" t="s">
        <v>117</v>
      </c>
      <c r="E51" s="21" t="s">
        <v>118</v>
      </c>
      <c r="F51" s="21" t="s">
        <v>279</v>
      </c>
      <c r="G51" s="21" t="s">
        <v>278</v>
      </c>
      <c r="H51" s="23">
        <v>5070.6</v>
      </c>
      <c r="I51" s="23">
        <v>5070.6</v>
      </c>
      <c r="J51" s="23"/>
      <c r="K51" s="23"/>
      <c r="L51" s="23">
        <v>5070.6</v>
      </c>
      <c r="M51" s="23"/>
      <c r="N51" s="23"/>
      <c r="O51" s="23"/>
      <c r="P51" s="23"/>
      <c r="Q51" s="23"/>
      <c r="R51" s="23"/>
      <c r="S51" s="23"/>
      <c r="T51" s="23"/>
      <c r="U51" s="23"/>
      <c r="V51" s="23"/>
      <c r="W51" s="23"/>
    </row>
    <row r="52" ht="21" customHeight="1" spans="1:23">
      <c r="A52" s="24"/>
      <c r="B52" s="21" t="s">
        <v>277</v>
      </c>
      <c r="C52" s="21" t="s">
        <v>278</v>
      </c>
      <c r="D52" s="21" t="s">
        <v>88</v>
      </c>
      <c r="E52" s="21" t="s">
        <v>89</v>
      </c>
      <c r="F52" s="21" t="s">
        <v>279</v>
      </c>
      <c r="G52" s="21" t="s">
        <v>278</v>
      </c>
      <c r="H52" s="23"/>
      <c r="I52" s="23"/>
      <c r="J52" s="23"/>
      <c r="K52" s="23"/>
      <c r="L52" s="23"/>
      <c r="M52" s="23"/>
      <c r="N52" s="23"/>
      <c r="O52" s="23"/>
      <c r="P52" s="23"/>
      <c r="Q52" s="23"/>
      <c r="R52" s="23"/>
      <c r="S52" s="23"/>
      <c r="T52" s="23"/>
      <c r="U52" s="23"/>
      <c r="V52" s="23"/>
      <c r="W52" s="23"/>
    </row>
    <row r="53" ht="21" customHeight="1" spans="1:23">
      <c r="A53" s="24"/>
      <c r="B53" s="21" t="s">
        <v>277</v>
      </c>
      <c r="C53" s="21" t="s">
        <v>278</v>
      </c>
      <c r="D53" s="21" t="s">
        <v>90</v>
      </c>
      <c r="E53" s="21" t="s">
        <v>91</v>
      </c>
      <c r="F53" s="21" t="s">
        <v>279</v>
      </c>
      <c r="G53" s="21" t="s">
        <v>278</v>
      </c>
      <c r="H53" s="23"/>
      <c r="I53" s="23"/>
      <c r="J53" s="23"/>
      <c r="K53" s="23"/>
      <c r="L53" s="23"/>
      <c r="M53" s="23"/>
      <c r="N53" s="23"/>
      <c r="O53" s="23"/>
      <c r="P53" s="23"/>
      <c r="Q53" s="23"/>
      <c r="R53" s="23"/>
      <c r="S53" s="23"/>
      <c r="T53" s="23"/>
      <c r="U53" s="23"/>
      <c r="V53" s="23"/>
      <c r="W53" s="23"/>
    </row>
    <row r="54" ht="21" customHeight="1" spans="1:23">
      <c r="A54" s="24"/>
      <c r="B54" s="21" t="s">
        <v>277</v>
      </c>
      <c r="C54" s="21" t="s">
        <v>278</v>
      </c>
      <c r="D54" s="21" t="s">
        <v>117</v>
      </c>
      <c r="E54" s="21" t="s">
        <v>118</v>
      </c>
      <c r="F54" s="21" t="s">
        <v>279</v>
      </c>
      <c r="G54" s="21" t="s">
        <v>278</v>
      </c>
      <c r="H54" s="23">
        <v>17367.48</v>
      </c>
      <c r="I54" s="23">
        <v>17367.48</v>
      </c>
      <c r="J54" s="23"/>
      <c r="K54" s="23"/>
      <c r="L54" s="23">
        <v>17367.48</v>
      </c>
      <c r="M54" s="23"/>
      <c r="N54" s="23"/>
      <c r="O54" s="23"/>
      <c r="P54" s="23"/>
      <c r="Q54" s="23"/>
      <c r="R54" s="23"/>
      <c r="S54" s="23"/>
      <c r="T54" s="23"/>
      <c r="U54" s="23"/>
      <c r="V54" s="23"/>
      <c r="W54" s="23"/>
    </row>
    <row r="55" ht="21" customHeight="1" spans="1:23">
      <c r="A55" s="24"/>
      <c r="B55" s="21" t="s">
        <v>280</v>
      </c>
      <c r="C55" s="21" t="s">
        <v>271</v>
      </c>
      <c r="D55" s="21" t="s">
        <v>117</v>
      </c>
      <c r="E55" s="21" t="s">
        <v>118</v>
      </c>
      <c r="F55" s="21" t="s">
        <v>270</v>
      </c>
      <c r="G55" s="21" t="s">
        <v>271</v>
      </c>
      <c r="H55" s="23">
        <v>75000</v>
      </c>
      <c r="I55" s="23">
        <v>75000</v>
      </c>
      <c r="J55" s="23"/>
      <c r="K55" s="23"/>
      <c r="L55" s="23">
        <v>75000</v>
      </c>
      <c r="M55" s="23"/>
      <c r="N55" s="23"/>
      <c r="O55" s="23"/>
      <c r="P55" s="23"/>
      <c r="Q55" s="23"/>
      <c r="R55" s="23"/>
      <c r="S55" s="23"/>
      <c r="T55" s="23"/>
      <c r="U55" s="23"/>
      <c r="V55" s="23"/>
      <c r="W55" s="23"/>
    </row>
    <row r="56" ht="21" customHeight="1" spans="1:23">
      <c r="A56" s="24"/>
      <c r="B56" s="21" t="s">
        <v>281</v>
      </c>
      <c r="C56" s="21" t="s">
        <v>282</v>
      </c>
      <c r="D56" s="21" t="s">
        <v>117</v>
      </c>
      <c r="E56" s="21" t="s">
        <v>118</v>
      </c>
      <c r="F56" s="21" t="s">
        <v>272</v>
      </c>
      <c r="G56" s="21" t="s">
        <v>273</v>
      </c>
      <c r="H56" s="23">
        <v>72000</v>
      </c>
      <c r="I56" s="23">
        <v>72000</v>
      </c>
      <c r="J56" s="23"/>
      <c r="K56" s="23"/>
      <c r="L56" s="23">
        <v>72000</v>
      </c>
      <c r="M56" s="23"/>
      <c r="N56" s="23"/>
      <c r="O56" s="23"/>
      <c r="P56" s="23"/>
      <c r="Q56" s="23"/>
      <c r="R56" s="23"/>
      <c r="S56" s="23"/>
      <c r="T56" s="23"/>
      <c r="U56" s="23"/>
      <c r="V56" s="23"/>
      <c r="W56" s="23"/>
    </row>
    <row r="57" ht="21" customHeight="1" spans="1:23">
      <c r="A57" s="24"/>
      <c r="B57" s="21" t="s">
        <v>283</v>
      </c>
      <c r="C57" s="21" t="s">
        <v>284</v>
      </c>
      <c r="D57" s="21" t="s">
        <v>88</v>
      </c>
      <c r="E57" s="21" t="s">
        <v>89</v>
      </c>
      <c r="F57" s="21" t="s">
        <v>285</v>
      </c>
      <c r="G57" s="21" t="s">
        <v>286</v>
      </c>
      <c r="H57" s="23">
        <v>172631.4</v>
      </c>
      <c r="I57" s="23">
        <v>172631.4</v>
      </c>
      <c r="J57" s="23"/>
      <c r="K57" s="23"/>
      <c r="L57" s="23">
        <v>172631.4</v>
      </c>
      <c r="M57" s="23"/>
      <c r="N57" s="23"/>
      <c r="O57" s="23"/>
      <c r="P57" s="23"/>
      <c r="Q57" s="23"/>
      <c r="R57" s="23"/>
      <c r="S57" s="23"/>
      <c r="T57" s="23"/>
      <c r="U57" s="23"/>
      <c r="V57" s="23"/>
      <c r="W57" s="23"/>
    </row>
    <row r="58" ht="21" customHeight="1" spans="1:23">
      <c r="A58" s="24"/>
      <c r="B58" s="21" t="s">
        <v>283</v>
      </c>
      <c r="C58" s="21" t="s">
        <v>284</v>
      </c>
      <c r="D58" s="21" t="s">
        <v>90</v>
      </c>
      <c r="E58" s="21" t="s">
        <v>91</v>
      </c>
      <c r="F58" s="21" t="s">
        <v>285</v>
      </c>
      <c r="G58" s="21" t="s">
        <v>286</v>
      </c>
      <c r="H58" s="23">
        <v>241486.8</v>
      </c>
      <c r="I58" s="23">
        <v>241486.8</v>
      </c>
      <c r="J58" s="23"/>
      <c r="K58" s="23"/>
      <c r="L58" s="23">
        <v>241486.8</v>
      </c>
      <c r="M58" s="23"/>
      <c r="N58" s="23"/>
      <c r="O58" s="23"/>
      <c r="P58" s="23"/>
      <c r="Q58" s="23"/>
      <c r="R58" s="23"/>
      <c r="S58" s="23"/>
      <c r="T58" s="23"/>
      <c r="U58" s="23"/>
      <c r="V58" s="23"/>
      <c r="W58" s="23"/>
    </row>
    <row r="59" ht="21" customHeight="1" spans="1:23">
      <c r="A59" s="24"/>
      <c r="B59" s="21" t="s">
        <v>283</v>
      </c>
      <c r="C59" s="21" t="s">
        <v>284</v>
      </c>
      <c r="D59" s="21" t="s">
        <v>117</v>
      </c>
      <c r="E59" s="21" t="s">
        <v>118</v>
      </c>
      <c r="F59" s="21" t="s">
        <v>285</v>
      </c>
      <c r="G59" s="21" t="s">
        <v>286</v>
      </c>
      <c r="H59" s="23"/>
      <c r="I59" s="23"/>
      <c r="J59" s="23"/>
      <c r="K59" s="23"/>
      <c r="L59" s="23"/>
      <c r="M59" s="23"/>
      <c r="N59" s="23"/>
      <c r="O59" s="23"/>
      <c r="P59" s="23"/>
      <c r="Q59" s="23"/>
      <c r="R59" s="23"/>
      <c r="S59" s="23"/>
      <c r="T59" s="23"/>
      <c r="U59" s="23"/>
      <c r="V59" s="23"/>
      <c r="W59" s="23"/>
    </row>
    <row r="60" ht="21" customHeight="1" spans="1:23">
      <c r="A60" s="24"/>
      <c r="B60" s="21" t="s">
        <v>287</v>
      </c>
      <c r="C60" s="21" t="s">
        <v>288</v>
      </c>
      <c r="D60" s="21" t="s">
        <v>96</v>
      </c>
      <c r="E60" s="21" t="s">
        <v>97</v>
      </c>
      <c r="F60" s="21" t="s">
        <v>289</v>
      </c>
      <c r="G60" s="21" t="s">
        <v>290</v>
      </c>
      <c r="H60" s="23">
        <v>28611.36</v>
      </c>
      <c r="I60" s="23">
        <v>28611.36</v>
      </c>
      <c r="J60" s="23"/>
      <c r="K60" s="23"/>
      <c r="L60" s="23">
        <v>28611.36</v>
      </c>
      <c r="M60" s="23"/>
      <c r="N60" s="23"/>
      <c r="O60" s="23"/>
      <c r="P60" s="23"/>
      <c r="Q60" s="23"/>
      <c r="R60" s="23"/>
      <c r="S60" s="23"/>
      <c r="T60" s="23"/>
      <c r="U60" s="23"/>
      <c r="V60" s="23"/>
      <c r="W60" s="23"/>
    </row>
    <row r="61" ht="21" customHeight="1" spans="1:23">
      <c r="A61" s="24"/>
      <c r="B61" s="21" t="s">
        <v>235</v>
      </c>
      <c r="C61" s="21" t="s">
        <v>236</v>
      </c>
      <c r="D61" s="21" t="s">
        <v>105</v>
      </c>
      <c r="E61" s="21" t="s">
        <v>106</v>
      </c>
      <c r="F61" s="21" t="s">
        <v>291</v>
      </c>
      <c r="G61" s="21" t="s">
        <v>292</v>
      </c>
      <c r="H61" s="23"/>
      <c r="I61" s="23"/>
      <c r="J61" s="23"/>
      <c r="K61" s="23"/>
      <c r="L61" s="23"/>
      <c r="M61" s="23"/>
      <c r="N61" s="23"/>
      <c r="O61" s="23"/>
      <c r="P61" s="23"/>
      <c r="Q61" s="23"/>
      <c r="R61" s="23"/>
      <c r="S61" s="23"/>
      <c r="T61" s="23"/>
      <c r="U61" s="23"/>
      <c r="V61" s="23"/>
      <c r="W61" s="23"/>
    </row>
    <row r="62" ht="21" customHeight="1" spans="1:23">
      <c r="A62" s="24"/>
      <c r="B62" s="21" t="s">
        <v>235</v>
      </c>
      <c r="C62" s="21" t="s">
        <v>236</v>
      </c>
      <c r="D62" s="21" t="s">
        <v>107</v>
      </c>
      <c r="E62" s="21" t="s">
        <v>108</v>
      </c>
      <c r="F62" s="21" t="s">
        <v>291</v>
      </c>
      <c r="G62" s="21" t="s">
        <v>292</v>
      </c>
      <c r="H62" s="23"/>
      <c r="I62" s="23"/>
      <c r="J62" s="23"/>
      <c r="K62" s="23"/>
      <c r="L62" s="23"/>
      <c r="M62" s="23"/>
      <c r="N62" s="23"/>
      <c r="O62" s="23"/>
      <c r="P62" s="23"/>
      <c r="Q62" s="23"/>
      <c r="R62" s="23"/>
      <c r="S62" s="23"/>
      <c r="T62" s="23"/>
      <c r="U62" s="23"/>
      <c r="V62" s="23"/>
      <c r="W62" s="23"/>
    </row>
    <row r="63" ht="21" customHeight="1" spans="1:23">
      <c r="A63" s="34" t="s">
        <v>140</v>
      </c>
      <c r="B63" s="158"/>
      <c r="C63" s="158"/>
      <c r="D63" s="158"/>
      <c r="E63" s="158"/>
      <c r="F63" s="158"/>
      <c r="G63" s="159"/>
      <c r="H63" s="23">
        <v>6059102.3</v>
      </c>
      <c r="I63" s="23">
        <v>6059102.3</v>
      </c>
      <c r="J63" s="23"/>
      <c r="K63" s="23"/>
      <c r="L63" s="23">
        <v>6059102.3</v>
      </c>
      <c r="M63" s="23"/>
      <c r="N63" s="23"/>
      <c r="O63" s="23"/>
      <c r="P63" s="23"/>
      <c r="Q63" s="23"/>
      <c r="R63" s="23"/>
      <c r="S63" s="23"/>
      <c r="T63" s="23"/>
      <c r="U63" s="23"/>
      <c r="V63" s="23"/>
      <c r="W63" s="23"/>
    </row>
  </sheetData>
  <mergeCells count="30">
    <mergeCell ref="A2:W2"/>
    <mergeCell ref="A3:G3"/>
    <mergeCell ref="H4:W4"/>
    <mergeCell ref="I5:M5"/>
    <mergeCell ref="N5:P5"/>
    <mergeCell ref="R5:W5"/>
    <mergeCell ref="A63:G63"/>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rintOptions horizontalCentered="1"/>
  <pageMargins left="0.39" right="0.39" top="0.58" bottom="0.58" header="0.5" footer="0.5"/>
  <pageSetup paperSize="9" scale="57"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W79"/>
  <sheetViews>
    <sheetView showZeros="0" topLeftCell="A6" workbookViewId="0">
      <selection activeCell="E10" sqref="E10"/>
    </sheetView>
  </sheetViews>
  <sheetFormatPr defaultColWidth="9.14285714285714" defaultRowHeight="14.25" customHeight="1"/>
  <cols>
    <col min="1" max="1" width="12.4190476190476" customWidth="1"/>
    <col min="2" max="2" width="30.4380952380952" customWidth="1"/>
    <col min="3" max="3" width="32.847619047619" customWidth="1"/>
    <col min="4" max="4" width="23.847619047619" customWidth="1"/>
    <col min="5" max="5" width="11.1428571428571" customWidth="1"/>
    <col min="6" max="6" width="17.7142857142857" customWidth="1"/>
    <col min="7" max="7" width="9.84761904761905" customWidth="1"/>
    <col min="8" max="8" width="17.7142857142857" customWidth="1"/>
    <col min="9" max="21" width="19.1428571428571" customWidth="1"/>
    <col min="22" max="23" width="19.2857142857143" customWidth="1"/>
  </cols>
  <sheetData>
    <row r="1" ht="15" customHeight="1" spans="1:23">
      <c r="A1" s="1"/>
      <c r="B1" s="3"/>
      <c r="C1" s="1"/>
      <c r="D1" s="1"/>
      <c r="E1" s="2"/>
      <c r="F1" s="2"/>
      <c r="G1" s="2"/>
      <c r="H1" s="2"/>
      <c r="I1" s="3"/>
      <c r="J1" s="3"/>
      <c r="K1" s="3"/>
      <c r="L1" s="3"/>
      <c r="M1" s="3"/>
      <c r="N1" s="3"/>
      <c r="O1" s="3"/>
      <c r="P1" s="3"/>
      <c r="Q1" s="3"/>
      <c r="R1" s="1"/>
      <c r="S1" s="1"/>
      <c r="T1" s="1"/>
      <c r="U1" s="3"/>
      <c r="V1" s="1"/>
      <c r="W1" s="38" t="s">
        <v>293</v>
      </c>
    </row>
    <row r="2" ht="41.25" customHeight="1" spans="1:23">
      <c r="A2" s="5" t="str">
        <f>"2025"&amp;"年部门项目支出预算表"</f>
        <v>2025年部门项目支出预算表</v>
      </c>
      <c r="B2" s="6"/>
      <c r="C2" s="6"/>
      <c r="D2" s="6"/>
      <c r="E2" s="6"/>
      <c r="F2" s="6"/>
      <c r="G2" s="6"/>
      <c r="H2" s="6"/>
      <c r="I2" s="6"/>
      <c r="J2" s="6"/>
      <c r="K2" s="6"/>
      <c r="L2" s="6"/>
      <c r="M2" s="6"/>
      <c r="N2" s="6"/>
      <c r="O2" s="6"/>
      <c r="P2" s="6"/>
      <c r="Q2" s="6"/>
      <c r="R2" s="6"/>
      <c r="S2" s="6"/>
      <c r="T2" s="6"/>
      <c r="U2" s="6"/>
      <c r="V2" s="6"/>
      <c r="W2" s="6"/>
    </row>
    <row r="3" ht="18.75" customHeight="1" spans="1:23">
      <c r="A3" s="7" t="str">
        <f>"单位名称："&amp;"临沧市临翔区交通运输局"</f>
        <v>单位名称：临沧市临翔区交通运输局</v>
      </c>
      <c r="B3" s="8"/>
      <c r="C3" s="8"/>
      <c r="D3" s="8"/>
      <c r="E3" s="8"/>
      <c r="F3" s="8"/>
      <c r="G3" s="8"/>
      <c r="H3" s="8"/>
      <c r="I3" s="9"/>
      <c r="J3" s="9"/>
      <c r="K3" s="9"/>
      <c r="L3" s="9"/>
      <c r="M3" s="9"/>
      <c r="N3" s="9"/>
      <c r="O3" s="9"/>
      <c r="P3" s="9"/>
      <c r="Q3" s="9"/>
      <c r="R3" s="1"/>
      <c r="S3" s="1"/>
      <c r="T3" s="1"/>
      <c r="U3" s="3"/>
      <c r="V3" s="1"/>
      <c r="W3" s="38" t="s">
        <v>189</v>
      </c>
    </row>
    <row r="4" ht="18.75" customHeight="1" spans="1:23">
      <c r="A4" s="10" t="s">
        <v>294</v>
      </c>
      <c r="B4" s="11" t="s">
        <v>203</v>
      </c>
      <c r="C4" s="10" t="s">
        <v>204</v>
      </c>
      <c r="D4" s="10" t="s">
        <v>295</v>
      </c>
      <c r="E4" s="11" t="s">
        <v>205</v>
      </c>
      <c r="F4" s="11" t="s">
        <v>206</v>
      </c>
      <c r="G4" s="11" t="s">
        <v>296</v>
      </c>
      <c r="H4" s="11" t="s">
        <v>297</v>
      </c>
      <c r="I4" s="30" t="s">
        <v>56</v>
      </c>
      <c r="J4" s="12" t="s">
        <v>298</v>
      </c>
      <c r="K4" s="13"/>
      <c r="L4" s="13"/>
      <c r="M4" s="14"/>
      <c r="N4" s="12" t="s">
        <v>211</v>
      </c>
      <c r="O4" s="13"/>
      <c r="P4" s="14"/>
      <c r="Q4" s="11" t="s">
        <v>62</v>
      </c>
      <c r="R4" s="12" t="s">
        <v>78</v>
      </c>
      <c r="S4" s="13"/>
      <c r="T4" s="13"/>
      <c r="U4" s="13"/>
      <c r="V4" s="13"/>
      <c r="W4" s="14"/>
    </row>
    <row r="5" ht="18.75" customHeight="1" spans="1:23">
      <c r="A5" s="15"/>
      <c r="B5" s="31"/>
      <c r="C5" s="15"/>
      <c r="D5" s="15"/>
      <c r="E5" s="16"/>
      <c r="F5" s="16"/>
      <c r="G5" s="16"/>
      <c r="H5" s="16"/>
      <c r="I5" s="31"/>
      <c r="J5" s="147" t="s">
        <v>59</v>
      </c>
      <c r="K5" s="148"/>
      <c r="L5" s="11" t="s">
        <v>60</v>
      </c>
      <c r="M5" s="11" t="s">
        <v>61</v>
      </c>
      <c r="N5" s="11" t="s">
        <v>59</v>
      </c>
      <c r="O5" s="11" t="s">
        <v>60</v>
      </c>
      <c r="P5" s="11" t="s">
        <v>61</v>
      </c>
      <c r="Q5" s="16"/>
      <c r="R5" s="11" t="s">
        <v>58</v>
      </c>
      <c r="S5" s="10" t="s">
        <v>65</v>
      </c>
      <c r="T5" s="10" t="s">
        <v>217</v>
      </c>
      <c r="U5" s="10" t="s">
        <v>67</v>
      </c>
      <c r="V5" s="10" t="s">
        <v>68</v>
      </c>
      <c r="W5" s="10" t="s">
        <v>69</v>
      </c>
    </row>
    <row r="6" ht="18.75" customHeight="1" spans="1:23">
      <c r="A6" s="31"/>
      <c r="B6" s="31"/>
      <c r="C6" s="31"/>
      <c r="D6" s="31"/>
      <c r="E6" s="31"/>
      <c r="F6" s="31"/>
      <c r="G6" s="31"/>
      <c r="H6" s="31"/>
      <c r="I6" s="31"/>
      <c r="J6" s="149" t="s">
        <v>58</v>
      </c>
      <c r="K6" s="99"/>
      <c r="L6" s="31"/>
      <c r="M6" s="31"/>
      <c r="N6" s="31"/>
      <c r="O6" s="31"/>
      <c r="P6" s="31"/>
      <c r="Q6" s="31"/>
      <c r="R6" s="31"/>
      <c r="S6" s="150"/>
      <c r="T6" s="150"/>
      <c r="U6" s="150"/>
      <c r="V6" s="150"/>
      <c r="W6" s="150"/>
    </row>
    <row r="7" ht="18.75" customHeight="1" spans="1:23">
      <c r="A7" s="17"/>
      <c r="B7" s="32"/>
      <c r="C7" s="17"/>
      <c r="D7" s="17"/>
      <c r="E7" s="18"/>
      <c r="F7" s="18"/>
      <c r="G7" s="18"/>
      <c r="H7" s="18"/>
      <c r="I7" s="32"/>
      <c r="J7" s="45" t="s">
        <v>58</v>
      </c>
      <c r="K7" s="45" t="s">
        <v>299</v>
      </c>
      <c r="L7" s="18"/>
      <c r="M7" s="18"/>
      <c r="N7" s="18"/>
      <c r="O7" s="18"/>
      <c r="P7" s="18"/>
      <c r="Q7" s="18"/>
      <c r="R7" s="18"/>
      <c r="S7" s="18"/>
      <c r="T7" s="18"/>
      <c r="U7" s="32"/>
      <c r="V7" s="18"/>
      <c r="W7" s="18"/>
    </row>
    <row r="8" ht="18.75" customHeight="1" spans="1:23">
      <c r="A8" s="145">
        <v>1</v>
      </c>
      <c r="B8" s="145">
        <v>2</v>
      </c>
      <c r="C8" s="145">
        <v>3</v>
      </c>
      <c r="D8" s="145">
        <v>4</v>
      </c>
      <c r="E8" s="145">
        <v>5</v>
      </c>
      <c r="F8" s="145">
        <v>6</v>
      </c>
      <c r="G8" s="145">
        <v>7</v>
      </c>
      <c r="H8" s="145">
        <v>8</v>
      </c>
      <c r="I8" s="145">
        <v>9</v>
      </c>
      <c r="J8" s="145">
        <v>10</v>
      </c>
      <c r="K8" s="145">
        <v>11</v>
      </c>
      <c r="L8" s="145">
        <v>12</v>
      </c>
      <c r="M8" s="145">
        <v>13</v>
      </c>
      <c r="N8" s="145">
        <v>14</v>
      </c>
      <c r="O8" s="145">
        <v>15</v>
      </c>
      <c r="P8" s="145">
        <v>16</v>
      </c>
      <c r="Q8" s="145">
        <v>17</v>
      </c>
      <c r="R8" s="145">
        <v>18</v>
      </c>
      <c r="S8" s="145">
        <v>19</v>
      </c>
      <c r="T8" s="145">
        <v>20</v>
      </c>
      <c r="U8" s="145">
        <v>21</v>
      </c>
      <c r="V8" s="145">
        <v>22</v>
      </c>
      <c r="W8" s="145">
        <v>23</v>
      </c>
    </row>
    <row r="9" ht="18.75" customHeight="1" spans="1:23">
      <c r="A9" s="21"/>
      <c r="B9" s="21"/>
      <c r="C9" s="21" t="s">
        <v>300</v>
      </c>
      <c r="D9" s="21"/>
      <c r="E9" s="21"/>
      <c r="F9" s="21"/>
      <c r="G9" s="21"/>
      <c r="H9" s="21"/>
      <c r="I9" s="23">
        <v>1040000</v>
      </c>
      <c r="J9" s="23">
        <v>1040000</v>
      </c>
      <c r="K9" s="23">
        <v>1040000</v>
      </c>
      <c r="L9" s="23"/>
      <c r="M9" s="23"/>
      <c r="N9" s="23"/>
      <c r="O9" s="23"/>
      <c r="P9" s="23"/>
      <c r="Q9" s="23"/>
      <c r="R9" s="23"/>
      <c r="S9" s="23"/>
      <c r="T9" s="23"/>
      <c r="U9" s="23"/>
      <c r="V9" s="23"/>
      <c r="W9" s="23"/>
    </row>
    <row r="10" ht="18.75" customHeight="1" spans="1:23">
      <c r="A10" s="146" t="s">
        <v>301</v>
      </c>
      <c r="B10" s="146" t="s">
        <v>302</v>
      </c>
      <c r="C10" s="21" t="s">
        <v>300</v>
      </c>
      <c r="D10" s="146" t="s">
        <v>71</v>
      </c>
      <c r="E10" s="146" t="s">
        <v>119</v>
      </c>
      <c r="F10" s="146" t="s">
        <v>120</v>
      </c>
      <c r="G10" s="146" t="s">
        <v>303</v>
      </c>
      <c r="H10" s="146" t="s">
        <v>304</v>
      </c>
      <c r="I10" s="23">
        <v>1040000</v>
      </c>
      <c r="J10" s="23">
        <v>1040000</v>
      </c>
      <c r="K10" s="23">
        <v>1040000</v>
      </c>
      <c r="L10" s="23"/>
      <c r="M10" s="23"/>
      <c r="N10" s="23"/>
      <c r="O10" s="23"/>
      <c r="P10" s="23"/>
      <c r="Q10" s="23"/>
      <c r="R10" s="23"/>
      <c r="S10" s="23"/>
      <c r="T10" s="23"/>
      <c r="U10" s="23"/>
      <c r="V10" s="23"/>
      <c r="W10" s="23"/>
    </row>
    <row r="11" ht="18.75" customHeight="1" spans="1:23">
      <c r="A11" s="24"/>
      <c r="B11" s="24"/>
      <c r="C11" s="21" t="s">
        <v>305</v>
      </c>
      <c r="D11" s="24"/>
      <c r="E11" s="24"/>
      <c r="F11" s="24"/>
      <c r="G11" s="24"/>
      <c r="H11" s="24"/>
      <c r="I11" s="23">
        <v>9400000</v>
      </c>
      <c r="J11" s="23">
        <v>9400000</v>
      </c>
      <c r="K11" s="23">
        <v>9400000</v>
      </c>
      <c r="L11" s="23"/>
      <c r="M11" s="23"/>
      <c r="N11" s="23"/>
      <c r="O11" s="23"/>
      <c r="P11" s="23"/>
      <c r="Q11" s="23"/>
      <c r="R11" s="23"/>
      <c r="S11" s="23"/>
      <c r="T11" s="23"/>
      <c r="U11" s="23"/>
      <c r="V11" s="23"/>
      <c r="W11" s="23"/>
    </row>
    <row r="12" ht="18.75" customHeight="1" spans="1:23">
      <c r="A12" s="146" t="s">
        <v>301</v>
      </c>
      <c r="B12" s="146" t="s">
        <v>306</v>
      </c>
      <c r="C12" s="21" t="s">
        <v>305</v>
      </c>
      <c r="D12" s="146" t="s">
        <v>71</v>
      </c>
      <c r="E12" s="146" t="s">
        <v>119</v>
      </c>
      <c r="F12" s="146" t="s">
        <v>120</v>
      </c>
      <c r="G12" s="146" t="s">
        <v>303</v>
      </c>
      <c r="H12" s="146" t="s">
        <v>304</v>
      </c>
      <c r="I12" s="23">
        <v>9400000</v>
      </c>
      <c r="J12" s="23">
        <v>9400000</v>
      </c>
      <c r="K12" s="23">
        <v>9400000</v>
      </c>
      <c r="L12" s="23"/>
      <c r="M12" s="23"/>
      <c r="N12" s="23"/>
      <c r="O12" s="23"/>
      <c r="P12" s="23"/>
      <c r="Q12" s="23"/>
      <c r="R12" s="23"/>
      <c r="S12" s="23"/>
      <c r="T12" s="23"/>
      <c r="U12" s="23"/>
      <c r="V12" s="23"/>
      <c r="W12" s="23"/>
    </row>
    <row r="13" ht="18.75" customHeight="1" spans="1:23">
      <c r="A13" s="24"/>
      <c r="B13" s="24"/>
      <c r="C13" s="21" t="s">
        <v>307</v>
      </c>
      <c r="D13" s="24"/>
      <c r="E13" s="24"/>
      <c r="F13" s="24"/>
      <c r="G13" s="24"/>
      <c r="H13" s="24"/>
      <c r="I13" s="23">
        <v>12169000</v>
      </c>
      <c r="J13" s="23">
        <v>12169000</v>
      </c>
      <c r="K13" s="23">
        <v>12169000</v>
      </c>
      <c r="L13" s="23"/>
      <c r="M13" s="23"/>
      <c r="N13" s="23"/>
      <c r="O13" s="23"/>
      <c r="P13" s="23"/>
      <c r="Q13" s="23"/>
      <c r="R13" s="23"/>
      <c r="S13" s="23"/>
      <c r="T13" s="23"/>
      <c r="U13" s="23"/>
      <c r="V13" s="23"/>
      <c r="W13" s="23"/>
    </row>
    <row r="14" ht="18.75" customHeight="1" spans="1:23">
      <c r="A14" s="146" t="s">
        <v>301</v>
      </c>
      <c r="B14" s="146" t="s">
        <v>308</v>
      </c>
      <c r="C14" s="21" t="s">
        <v>307</v>
      </c>
      <c r="D14" s="146" t="s">
        <v>71</v>
      </c>
      <c r="E14" s="146" t="s">
        <v>121</v>
      </c>
      <c r="F14" s="146" t="s">
        <v>122</v>
      </c>
      <c r="G14" s="146" t="s">
        <v>309</v>
      </c>
      <c r="H14" s="146" t="s">
        <v>310</v>
      </c>
      <c r="I14" s="23">
        <v>12169000</v>
      </c>
      <c r="J14" s="23">
        <v>12169000</v>
      </c>
      <c r="K14" s="23">
        <v>12169000</v>
      </c>
      <c r="L14" s="23"/>
      <c r="M14" s="23"/>
      <c r="N14" s="23"/>
      <c r="O14" s="23"/>
      <c r="P14" s="23"/>
      <c r="Q14" s="23"/>
      <c r="R14" s="23"/>
      <c r="S14" s="23"/>
      <c r="T14" s="23"/>
      <c r="U14" s="23"/>
      <c r="V14" s="23"/>
      <c r="W14" s="23"/>
    </row>
    <row r="15" ht="18.75" customHeight="1" spans="1:23">
      <c r="A15" s="24"/>
      <c r="B15" s="24"/>
      <c r="C15" s="21" t="s">
        <v>311</v>
      </c>
      <c r="D15" s="24"/>
      <c r="E15" s="24"/>
      <c r="F15" s="24"/>
      <c r="G15" s="24"/>
      <c r="H15" s="24"/>
      <c r="I15" s="23">
        <v>601000</v>
      </c>
      <c r="J15" s="23">
        <v>601000</v>
      </c>
      <c r="K15" s="23">
        <v>601000</v>
      </c>
      <c r="L15" s="23"/>
      <c r="M15" s="23"/>
      <c r="N15" s="23"/>
      <c r="O15" s="23"/>
      <c r="P15" s="23"/>
      <c r="Q15" s="23"/>
      <c r="R15" s="23"/>
      <c r="S15" s="23"/>
      <c r="T15" s="23"/>
      <c r="U15" s="23"/>
      <c r="V15" s="23"/>
      <c r="W15" s="23"/>
    </row>
    <row r="16" ht="18.75" customHeight="1" spans="1:23">
      <c r="A16" s="146" t="s">
        <v>301</v>
      </c>
      <c r="B16" s="146" t="s">
        <v>312</v>
      </c>
      <c r="C16" s="21" t="s">
        <v>311</v>
      </c>
      <c r="D16" s="146" t="s">
        <v>71</v>
      </c>
      <c r="E16" s="146" t="s">
        <v>121</v>
      </c>
      <c r="F16" s="146" t="s">
        <v>122</v>
      </c>
      <c r="G16" s="146" t="s">
        <v>313</v>
      </c>
      <c r="H16" s="146" t="s">
        <v>314</v>
      </c>
      <c r="I16" s="23">
        <v>601000</v>
      </c>
      <c r="J16" s="23">
        <v>601000</v>
      </c>
      <c r="K16" s="23">
        <v>601000</v>
      </c>
      <c r="L16" s="23"/>
      <c r="M16" s="23"/>
      <c r="N16" s="23"/>
      <c r="O16" s="23"/>
      <c r="P16" s="23"/>
      <c r="Q16" s="23"/>
      <c r="R16" s="23"/>
      <c r="S16" s="23"/>
      <c r="T16" s="23"/>
      <c r="U16" s="23"/>
      <c r="V16" s="23"/>
      <c r="W16" s="23"/>
    </row>
    <row r="17" ht="18.75" customHeight="1" spans="1:23">
      <c r="A17" s="24"/>
      <c r="B17" s="24"/>
      <c r="C17" s="21" t="s">
        <v>315</v>
      </c>
      <c r="D17" s="24"/>
      <c r="E17" s="24"/>
      <c r="F17" s="24"/>
      <c r="G17" s="24"/>
      <c r="H17" s="24"/>
      <c r="I17" s="23">
        <v>5300550.58</v>
      </c>
      <c r="J17" s="23">
        <v>5300550.58</v>
      </c>
      <c r="K17" s="23">
        <v>5300550.58</v>
      </c>
      <c r="L17" s="23"/>
      <c r="M17" s="23"/>
      <c r="N17" s="23"/>
      <c r="O17" s="23"/>
      <c r="P17" s="23"/>
      <c r="Q17" s="23"/>
      <c r="R17" s="23"/>
      <c r="S17" s="23"/>
      <c r="T17" s="23"/>
      <c r="U17" s="23"/>
      <c r="V17" s="23"/>
      <c r="W17" s="23"/>
    </row>
    <row r="18" ht="18.75" customHeight="1" spans="1:23">
      <c r="A18" s="146" t="s">
        <v>316</v>
      </c>
      <c r="B18" s="146" t="s">
        <v>317</v>
      </c>
      <c r="C18" s="21" t="s">
        <v>315</v>
      </c>
      <c r="D18" s="146" t="s">
        <v>71</v>
      </c>
      <c r="E18" s="146" t="s">
        <v>131</v>
      </c>
      <c r="F18" s="146" t="s">
        <v>132</v>
      </c>
      <c r="G18" s="146" t="s">
        <v>313</v>
      </c>
      <c r="H18" s="146" t="s">
        <v>314</v>
      </c>
      <c r="I18" s="23">
        <v>2100950.58</v>
      </c>
      <c r="J18" s="23">
        <v>2100950.58</v>
      </c>
      <c r="K18" s="23">
        <v>2100950.58</v>
      </c>
      <c r="L18" s="23"/>
      <c r="M18" s="23"/>
      <c r="N18" s="23"/>
      <c r="O18" s="23"/>
      <c r="P18" s="23"/>
      <c r="Q18" s="23"/>
      <c r="R18" s="23"/>
      <c r="S18" s="23"/>
      <c r="T18" s="23"/>
      <c r="U18" s="23"/>
      <c r="V18" s="23"/>
      <c r="W18" s="23"/>
    </row>
    <row r="19" ht="18.75" customHeight="1" spans="1:23">
      <c r="A19" s="146" t="s">
        <v>316</v>
      </c>
      <c r="B19" s="146" t="s">
        <v>317</v>
      </c>
      <c r="C19" s="21" t="s">
        <v>315</v>
      </c>
      <c r="D19" s="146" t="s">
        <v>71</v>
      </c>
      <c r="E19" s="146" t="s">
        <v>131</v>
      </c>
      <c r="F19" s="146" t="s">
        <v>132</v>
      </c>
      <c r="G19" s="146" t="s">
        <v>318</v>
      </c>
      <c r="H19" s="146" t="s">
        <v>319</v>
      </c>
      <c r="I19" s="23">
        <v>3199600</v>
      </c>
      <c r="J19" s="23">
        <v>3199600</v>
      </c>
      <c r="K19" s="23">
        <v>3199600</v>
      </c>
      <c r="L19" s="23"/>
      <c r="M19" s="23"/>
      <c r="N19" s="23"/>
      <c r="O19" s="23"/>
      <c r="P19" s="23"/>
      <c r="Q19" s="23"/>
      <c r="R19" s="23"/>
      <c r="S19" s="23"/>
      <c r="T19" s="23"/>
      <c r="U19" s="23"/>
      <c r="V19" s="23"/>
      <c r="W19" s="23"/>
    </row>
    <row r="20" ht="18.75" customHeight="1" spans="1:23">
      <c r="A20" s="24"/>
      <c r="B20" s="24"/>
      <c r="C20" s="21" t="s">
        <v>320</v>
      </c>
      <c r="D20" s="24"/>
      <c r="E20" s="24"/>
      <c r="F20" s="24"/>
      <c r="G20" s="24"/>
      <c r="H20" s="24"/>
      <c r="I20" s="23">
        <v>1613504</v>
      </c>
      <c r="J20" s="23">
        <v>1613504</v>
      </c>
      <c r="K20" s="23">
        <v>1613504</v>
      </c>
      <c r="L20" s="23"/>
      <c r="M20" s="23"/>
      <c r="N20" s="23"/>
      <c r="O20" s="23"/>
      <c r="P20" s="23"/>
      <c r="Q20" s="23"/>
      <c r="R20" s="23"/>
      <c r="S20" s="23"/>
      <c r="T20" s="23"/>
      <c r="U20" s="23"/>
      <c r="V20" s="23"/>
      <c r="W20" s="23"/>
    </row>
    <row r="21" ht="18.75" customHeight="1" spans="1:23">
      <c r="A21" s="146" t="s">
        <v>321</v>
      </c>
      <c r="B21" s="146" t="s">
        <v>322</v>
      </c>
      <c r="C21" s="21" t="s">
        <v>320</v>
      </c>
      <c r="D21" s="146" t="s">
        <v>71</v>
      </c>
      <c r="E21" s="146" t="s">
        <v>119</v>
      </c>
      <c r="F21" s="146" t="s">
        <v>120</v>
      </c>
      <c r="G21" s="146" t="s">
        <v>303</v>
      </c>
      <c r="H21" s="146" t="s">
        <v>304</v>
      </c>
      <c r="I21" s="23">
        <v>1613504</v>
      </c>
      <c r="J21" s="23">
        <v>1613504</v>
      </c>
      <c r="K21" s="23">
        <v>1613504</v>
      </c>
      <c r="L21" s="23"/>
      <c r="M21" s="23"/>
      <c r="N21" s="23"/>
      <c r="O21" s="23"/>
      <c r="P21" s="23"/>
      <c r="Q21" s="23"/>
      <c r="R21" s="23"/>
      <c r="S21" s="23"/>
      <c r="T21" s="23"/>
      <c r="U21" s="23"/>
      <c r="V21" s="23"/>
      <c r="W21" s="23"/>
    </row>
    <row r="22" ht="18.75" customHeight="1" spans="1:23">
      <c r="A22" s="24"/>
      <c r="B22" s="24"/>
      <c r="C22" s="21" t="s">
        <v>323</v>
      </c>
      <c r="D22" s="24"/>
      <c r="E22" s="24"/>
      <c r="F22" s="24"/>
      <c r="G22" s="24"/>
      <c r="H22" s="24"/>
      <c r="I22" s="23">
        <v>1600000</v>
      </c>
      <c r="J22" s="23">
        <v>1600000</v>
      </c>
      <c r="K22" s="23">
        <v>1600000</v>
      </c>
      <c r="L22" s="23"/>
      <c r="M22" s="23"/>
      <c r="N22" s="23"/>
      <c r="O22" s="23"/>
      <c r="P22" s="23"/>
      <c r="Q22" s="23"/>
      <c r="R22" s="23"/>
      <c r="S22" s="23"/>
      <c r="T22" s="23"/>
      <c r="U22" s="23"/>
      <c r="V22" s="23"/>
      <c r="W22" s="23"/>
    </row>
    <row r="23" ht="18.75" customHeight="1" spans="1:23">
      <c r="A23" s="146" t="s">
        <v>301</v>
      </c>
      <c r="B23" s="146" t="s">
        <v>324</v>
      </c>
      <c r="C23" s="21" t="s">
        <v>323</v>
      </c>
      <c r="D23" s="146" t="s">
        <v>71</v>
      </c>
      <c r="E23" s="146" t="s">
        <v>121</v>
      </c>
      <c r="F23" s="146" t="s">
        <v>122</v>
      </c>
      <c r="G23" s="146" t="s">
        <v>303</v>
      </c>
      <c r="H23" s="146" t="s">
        <v>304</v>
      </c>
      <c r="I23" s="23">
        <v>1600000</v>
      </c>
      <c r="J23" s="23">
        <v>1600000</v>
      </c>
      <c r="K23" s="23">
        <v>1600000</v>
      </c>
      <c r="L23" s="23"/>
      <c r="M23" s="23"/>
      <c r="N23" s="23"/>
      <c r="O23" s="23"/>
      <c r="P23" s="23"/>
      <c r="Q23" s="23"/>
      <c r="R23" s="23"/>
      <c r="S23" s="23"/>
      <c r="T23" s="23"/>
      <c r="U23" s="23"/>
      <c r="V23" s="23"/>
      <c r="W23" s="23"/>
    </row>
    <row r="24" ht="18.75" customHeight="1" spans="1:23">
      <c r="A24" s="24"/>
      <c r="B24" s="24"/>
      <c r="C24" s="21" t="s">
        <v>325</v>
      </c>
      <c r="D24" s="24"/>
      <c r="E24" s="24"/>
      <c r="F24" s="24"/>
      <c r="G24" s="24"/>
      <c r="H24" s="24"/>
      <c r="I24" s="23">
        <v>830000</v>
      </c>
      <c r="J24" s="23">
        <v>830000</v>
      </c>
      <c r="K24" s="23">
        <v>830000</v>
      </c>
      <c r="L24" s="23"/>
      <c r="M24" s="23"/>
      <c r="N24" s="23"/>
      <c r="O24" s="23"/>
      <c r="P24" s="23"/>
      <c r="Q24" s="23"/>
      <c r="R24" s="23"/>
      <c r="S24" s="23"/>
      <c r="T24" s="23"/>
      <c r="U24" s="23"/>
      <c r="V24" s="23"/>
      <c r="W24" s="23"/>
    </row>
    <row r="25" ht="18.75" customHeight="1" spans="1:23">
      <c r="A25" s="146" t="s">
        <v>301</v>
      </c>
      <c r="B25" s="146" t="s">
        <v>326</v>
      </c>
      <c r="C25" s="21" t="s">
        <v>325</v>
      </c>
      <c r="D25" s="146" t="s">
        <v>71</v>
      </c>
      <c r="E25" s="146" t="s">
        <v>121</v>
      </c>
      <c r="F25" s="146" t="s">
        <v>122</v>
      </c>
      <c r="G25" s="146" t="s">
        <v>303</v>
      </c>
      <c r="H25" s="146" t="s">
        <v>304</v>
      </c>
      <c r="I25" s="23">
        <v>830000</v>
      </c>
      <c r="J25" s="23">
        <v>830000</v>
      </c>
      <c r="K25" s="23">
        <v>830000</v>
      </c>
      <c r="L25" s="23"/>
      <c r="M25" s="23"/>
      <c r="N25" s="23"/>
      <c r="O25" s="23"/>
      <c r="P25" s="23"/>
      <c r="Q25" s="23"/>
      <c r="R25" s="23"/>
      <c r="S25" s="23"/>
      <c r="T25" s="23"/>
      <c r="U25" s="23"/>
      <c r="V25" s="23"/>
      <c r="W25" s="23"/>
    </row>
    <row r="26" ht="18.75" customHeight="1" spans="1:23">
      <c r="A26" s="24"/>
      <c r="B26" s="24"/>
      <c r="C26" s="21" t="s">
        <v>327</v>
      </c>
      <c r="D26" s="24"/>
      <c r="E26" s="24"/>
      <c r="F26" s="24"/>
      <c r="G26" s="24"/>
      <c r="H26" s="24"/>
      <c r="I26" s="23">
        <v>3000000</v>
      </c>
      <c r="J26" s="23">
        <v>3000000</v>
      </c>
      <c r="K26" s="23">
        <v>3000000</v>
      </c>
      <c r="L26" s="23"/>
      <c r="M26" s="23"/>
      <c r="N26" s="23"/>
      <c r="O26" s="23"/>
      <c r="P26" s="23"/>
      <c r="Q26" s="23"/>
      <c r="R26" s="23"/>
      <c r="S26" s="23"/>
      <c r="T26" s="23"/>
      <c r="U26" s="23"/>
      <c r="V26" s="23"/>
      <c r="W26" s="23"/>
    </row>
    <row r="27" ht="18.75" customHeight="1" spans="1:23">
      <c r="A27" s="146" t="s">
        <v>321</v>
      </c>
      <c r="B27" s="146" t="s">
        <v>328</v>
      </c>
      <c r="C27" s="21" t="s">
        <v>327</v>
      </c>
      <c r="D27" s="146" t="s">
        <v>71</v>
      </c>
      <c r="E27" s="146" t="s">
        <v>119</v>
      </c>
      <c r="F27" s="146" t="s">
        <v>120</v>
      </c>
      <c r="G27" s="146" t="s">
        <v>303</v>
      </c>
      <c r="H27" s="146" t="s">
        <v>304</v>
      </c>
      <c r="I27" s="23">
        <v>3000000</v>
      </c>
      <c r="J27" s="23">
        <v>3000000</v>
      </c>
      <c r="K27" s="23">
        <v>3000000</v>
      </c>
      <c r="L27" s="23"/>
      <c r="M27" s="23"/>
      <c r="N27" s="23"/>
      <c r="O27" s="23"/>
      <c r="P27" s="23"/>
      <c r="Q27" s="23"/>
      <c r="R27" s="23"/>
      <c r="S27" s="23"/>
      <c r="T27" s="23"/>
      <c r="U27" s="23"/>
      <c r="V27" s="23"/>
      <c r="W27" s="23"/>
    </row>
    <row r="28" ht="18.75" customHeight="1" spans="1:23">
      <c r="A28" s="24"/>
      <c r="B28" s="24"/>
      <c r="C28" s="21" t="s">
        <v>329</v>
      </c>
      <c r="D28" s="24"/>
      <c r="E28" s="24"/>
      <c r="F28" s="24"/>
      <c r="G28" s="24"/>
      <c r="H28" s="24"/>
      <c r="I28" s="23">
        <v>570000</v>
      </c>
      <c r="J28" s="23"/>
      <c r="K28" s="23"/>
      <c r="L28" s="23"/>
      <c r="M28" s="23"/>
      <c r="N28" s="23"/>
      <c r="O28" s="23"/>
      <c r="P28" s="23"/>
      <c r="Q28" s="23"/>
      <c r="R28" s="23">
        <v>570000</v>
      </c>
      <c r="S28" s="23"/>
      <c r="T28" s="23"/>
      <c r="U28" s="23"/>
      <c r="V28" s="23"/>
      <c r="W28" s="23">
        <v>570000</v>
      </c>
    </row>
    <row r="29" ht="18.75" customHeight="1" spans="1:23">
      <c r="A29" s="146" t="s">
        <v>301</v>
      </c>
      <c r="B29" s="146" t="s">
        <v>330</v>
      </c>
      <c r="C29" s="21" t="s">
        <v>329</v>
      </c>
      <c r="D29" s="146" t="s">
        <v>71</v>
      </c>
      <c r="E29" s="146" t="s">
        <v>133</v>
      </c>
      <c r="F29" s="146" t="s">
        <v>130</v>
      </c>
      <c r="G29" s="146" t="s">
        <v>253</v>
      </c>
      <c r="H29" s="146" t="s">
        <v>254</v>
      </c>
      <c r="I29" s="23">
        <v>30000</v>
      </c>
      <c r="J29" s="23"/>
      <c r="K29" s="23"/>
      <c r="L29" s="23"/>
      <c r="M29" s="23"/>
      <c r="N29" s="23"/>
      <c r="O29" s="23"/>
      <c r="P29" s="23"/>
      <c r="Q29" s="23"/>
      <c r="R29" s="23">
        <v>30000</v>
      </c>
      <c r="S29" s="23"/>
      <c r="T29" s="23"/>
      <c r="U29" s="23"/>
      <c r="V29" s="23"/>
      <c r="W29" s="23">
        <v>30000</v>
      </c>
    </row>
    <row r="30" ht="18.75" customHeight="1" spans="1:23">
      <c r="A30" s="146" t="s">
        <v>301</v>
      </c>
      <c r="B30" s="146" t="s">
        <v>330</v>
      </c>
      <c r="C30" s="21" t="s">
        <v>329</v>
      </c>
      <c r="D30" s="146" t="s">
        <v>71</v>
      </c>
      <c r="E30" s="146" t="s">
        <v>133</v>
      </c>
      <c r="F30" s="146" t="s">
        <v>130</v>
      </c>
      <c r="G30" s="146" t="s">
        <v>255</v>
      </c>
      <c r="H30" s="146" t="s">
        <v>256</v>
      </c>
      <c r="I30" s="23">
        <v>20000</v>
      </c>
      <c r="J30" s="23"/>
      <c r="K30" s="23"/>
      <c r="L30" s="23"/>
      <c r="M30" s="23"/>
      <c r="N30" s="23"/>
      <c r="O30" s="23"/>
      <c r="P30" s="23"/>
      <c r="Q30" s="23"/>
      <c r="R30" s="23">
        <v>20000</v>
      </c>
      <c r="S30" s="23"/>
      <c r="T30" s="23"/>
      <c r="U30" s="23"/>
      <c r="V30" s="23"/>
      <c r="W30" s="23">
        <v>20000</v>
      </c>
    </row>
    <row r="31" ht="18.75" customHeight="1" spans="1:23">
      <c r="A31" s="146" t="s">
        <v>301</v>
      </c>
      <c r="B31" s="146" t="s">
        <v>330</v>
      </c>
      <c r="C31" s="21" t="s">
        <v>329</v>
      </c>
      <c r="D31" s="146" t="s">
        <v>71</v>
      </c>
      <c r="E31" s="146" t="s">
        <v>133</v>
      </c>
      <c r="F31" s="146" t="s">
        <v>130</v>
      </c>
      <c r="G31" s="146" t="s">
        <v>257</v>
      </c>
      <c r="H31" s="146" t="s">
        <v>258</v>
      </c>
      <c r="I31" s="23">
        <v>20000</v>
      </c>
      <c r="J31" s="23"/>
      <c r="K31" s="23"/>
      <c r="L31" s="23"/>
      <c r="M31" s="23"/>
      <c r="N31" s="23"/>
      <c r="O31" s="23"/>
      <c r="P31" s="23"/>
      <c r="Q31" s="23"/>
      <c r="R31" s="23">
        <v>20000</v>
      </c>
      <c r="S31" s="23"/>
      <c r="T31" s="23"/>
      <c r="U31" s="23"/>
      <c r="V31" s="23"/>
      <c r="W31" s="23">
        <v>20000</v>
      </c>
    </row>
    <row r="32" ht="18.75" customHeight="1" spans="1:23">
      <c r="A32" s="146" t="s">
        <v>301</v>
      </c>
      <c r="B32" s="146" t="s">
        <v>330</v>
      </c>
      <c r="C32" s="21" t="s">
        <v>329</v>
      </c>
      <c r="D32" s="146" t="s">
        <v>71</v>
      </c>
      <c r="E32" s="146" t="s">
        <v>133</v>
      </c>
      <c r="F32" s="146" t="s">
        <v>130</v>
      </c>
      <c r="G32" s="146" t="s">
        <v>331</v>
      </c>
      <c r="H32" s="146" t="s">
        <v>332</v>
      </c>
      <c r="I32" s="23">
        <v>100000</v>
      </c>
      <c r="J32" s="23"/>
      <c r="K32" s="23"/>
      <c r="L32" s="23"/>
      <c r="M32" s="23"/>
      <c r="N32" s="23"/>
      <c r="O32" s="23"/>
      <c r="P32" s="23"/>
      <c r="Q32" s="23"/>
      <c r="R32" s="23">
        <v>100000</v>
      </c>
      <c r="S32" s="23"/>
      <c r="T32" s="23"/>
      <c r="U32" s="23"/>
      <c r="V32" s="23"/>
      <c r="W32" s="23">
        <v>100000</v>
      </c>
    </row>
    <row r="33" ht="18.75" customHeight="1" spans="1:23">
      <c r="A33" s="146" t="s">
        <v>301</v>
      </c>
      <c r="B33" s="146" t="s">
        <v>330</v>
      </c>
      <c r="C33" s="21" t="s">
        <v>329</v>
      </c>
      <c r="D33" s="146" t="s">
        <v>71</v>
      </c>
      <c r="E33" s="146" t="s">
        <v>133</v>
      </c>
      <c r="F33" s="146" t="s">
        <v>130</v>
      </c>
      <c r="G33" s="146" t="s">
        <v>313</v>
      </c>
      <c r="H33" s="146" t="s">
        <v>314</v>
      </c>
      <c r="I33" s="23">
        <v>50000</v>
      </c>
      <c r="J33" s="23"/>
      <c r="K33" s="23"/>
      <c r="L33" s="23"/>
      <c r="M33" s="23"/>
      <c r="N33" s="23"/>
      <c r="O33" s="23"/>
      <c r="P33" s="23"/>
      <c r="Q33" s="23"/>
      <c r="R33" s="23">
        <v>50000</v>
      </c>
      <c r="S33" s="23"/>
      <c r="T33" s="23"/>
      <c r="U33" s="23"/>
      <c r="V33" s="23"/>
      <c r="W33" s="23">
        <v>50000</v>
      </c>
    </row>
    <row r="34" ht="18.75" customHeight="1" spans="1:23">
      <c r="A34" s="146" t="s">
        <v>301</v>
      </c>
      <c r="B34" s="146" t="s">
        <v>330</v>
      </c>
      <c r="C34" s="21" t="s">
        <v>329</v>
      </c>
      <c r="D34" s="146" t="s">
        <v>71</v>
      </c>
      <c r="E34" s="146" t="s">
        <v>133</v>
      </c>
      <c r="F34" s="146" t="s">
        <v>130</v>
      </c>
      <c r="G34" s="146" t="s">
        <v>272</v>
      </c>
      <c r="H34" s="146" t="s">
        <v>273</v>
      </c>
      <c r="I34" s="23">
        <v>50000</v>
      </c>
      <c r="J34" s="23"/>
      <c r="K34" s="23"/>
      <c r="L34" s="23"/>
      <c r="M34" s="23"/>
      <c r="N34" s="23"/>
      <c r="O34" s="23"/>
      <c r="P34" s="23"/>
      <c r="Q34" s="23"/>
      <c r="R34" s="23">
        <v>50000</v>
      </c>
      <c r="S34" s="23"/>
      <c r="T34" s="23"/>
      <c r="U34" s="23"/>
      <c r="V34" s="23"/>
      <c r="W34" s="23">
        <v>50000</v>
      </c>
    </row>
    <row r="35" ht="18.75" customHeight="1" spans="1:23">
      <c r="A35" s="146" t="s">
        <v>301</v>
      </c>
      <c r="B35" s="146" t="s">
        <v>330</v>
      </c>
      <c r="C35" s="21" t="s">
        <v>329</v>
      </c>
      <c r="D35" s="146" t="s">
        <v>71</v>
      </c>
      <c r="E35" s="146" t="s">
        <v>133</v>
      </c>
      <c r="F35" s="146" t="s">
        <v>130</v>
      </c>
      <c r="G35" s="146" t="s">
        <v>303</v>
      </c>
      <c r="H35" s="146" t="s">
        <v>304</v>
      </c>
      <c r="I35" s="23">
        <v>300000</v>
      </c>
      <c r="J35" s="23"/>
      <c r="K35" s="23"/>
      <c r="L35" s="23"/>
      <c r="M35" s="23"/>
      <c r="N35" s="23"/>
      <c r="O35" s="23"/>
      <c r="P35" s="23"/>
      <c r="Q35" s="23"/>
      <c r="R35" s="23">
        <v>300000</v>
      </c>
      <c r="S35" s="23"/>
      <c r="T35" s="23"/>
      <c r="U35" s="23"/>
      <c r="V35" s="23"/>
      <c r="W35" s="23">
        <v>300000</v>
      </c>
    </row>
    <row r="36" ht="18.75" customHeight="1" spans="1:23">
      <c r="A36" s="24"/>
      <c r="B36" s="24"/>
      <c r="C36" s="21" t="s">
        <v>333</v>
      </c>
      <c r="D36" s="24"/>
      <c r="E36" s="24"/>
      <c r="F36" s="24"/>
      <c r="G36" s="24"/>
      <c r="H36" s="24"/>
      <c r="I36" s="23">
        <v>100000</v>
      </c>
      <c r="J36" s="23">
        <v>100000</v>
      </c>
      <c r="K36" s="23">
        <v>100000</v>
      </c>
      <c r="L36" s="23"/>
      <c r="M36" s="23"/>
      <c r="N36" s="23"/>
      <c r="O36" s="23"/>
      <c r="P36" s="23"/>
      <c r="Q36" s="23"/>
      <c r="R36" s="23"/>
      <c r="S36" s="23"/>
      <c r="T36" s="23"/>
      <c r="U36" s="23"/>
      <c r="V36" s="23"/>
      <c r="W36" s="23"/>
    </row>
    <row r="37" ht="18.75" customHeight="1" spans="1:23">
      <c r="A37" s="146" t="s">
        <v>321</v>
      </c>
      <c r="B37" s="146" t="s">
        <v>334</v>
      </c>
      <c r="C37" s="21" t="s">
        <v>333</v>
      </c>
      <c r="D37" s="146" t="s">
        <v>71</v>
      </c>
      <c r="E37" s="146" t="s">
        <v>127</v>
      </c>
      <c r="F37" s="146" t="s">
        <v>128</v>
      </c>
      <c r="G37" s="146" t="s">
        <v>253</v>
      </c>
      <c r="H37" s="146" t="s">
        <v>254</v>
      </c>
      <c r="I37" s="23">
        <v>10000</v>
      </c>
      <c r="J37" s="23">
        <v>10000</v>
      </c>
      <c r="K37" s="23">
        <v>10000</v>
      </c>
      <c r="L37" s="23"/>
      <c r="M37" s="23"/>
      <c r="N37" s="23"/>
      <c r="O37" s="23"/>
      <c r="P37" s="23"/>
      <c r="Q37" s="23"/>
      <c r="R37" s="23"/>
      <c r="S37" s="23"/>
      <c r="T37" s="23"/>
      <c r="U37" s="23"/>
      <c r="V37" s="23"/>
      <c r="W37" s="23"/>
    </row>
    <row r="38" ht="18.75" customHeight="1" spans="1:23">
      <c r="A38" s="146" t="s">
        <v>321</v>
      </c>
      <c r="B38" s="146" t="s">
        <v>334</v>
      </c>
      <c r="C38" s="21" t="s">
        <v>333</v>
      </c>
      <c r="D38" s="146" t="s">
        <v>71</v>
      </c>
      <c r="E38" s="146" t="s">
        <v>127</v>
      </c>
      <c r="F38" s="146" t="s">
        <v>128</v>
      </c>
      <c r="G38" s="146" t="s">
        <v>255</v>
      </c>
      <c r="H38" s="146" t="s">
        <v>256</v>
      </c>
      <c r="I38" s="23">
        <v>5000</v>
      </c>
      <c r="J38" s="23">
        <v>5000</v>
      </c>
      <c r="K38" s="23">
        <v>5000</v>
      </c>
      <c r="L38" s="23"/>
      <c r="M38" s="23"/>
      <c r="N38" s="23"/>
      <c r="O38" s="23"/>
      <c r="P38" s="23"/>
      <c r="Q38" s="23"/>
      <c r="R38" s="23"/>
      <c r="S38" s="23"/>
      <c r="T38" s="23"/>
      <c r="U38" s="23"/>
      <c r="V38" s="23"/>
      <c r="W38" s="23"/>
    </row>
    <row r="39" ht="18.75" customHeight="1" spans="1:23">
      <c r="A39" s="146" t="s">
        <v>321</v>
      </c>
      <c r="B39" s="146" t="s">
        <v>334</v>
      </c>
      <c r="C39" s="21" t="s">
        <v>333</v>
      </c>
      <c r="D39" s="146" t="s">
        <v>71</v>
      </c>
      <c r="E39" s="146" t="s">
        <v>127</v>
      </c>
      <c r="F39" s="146" t="s">
        <v>128</v>
      </c>
      <c r="G39" s="146" t="s">
        <v>257</v>
      </c>
      <c r="H39" s="146" t="s">
        <v>258</v>
      </c>
      <c r="I39" s="23">
        <v>10000</v>
      </c>
      <c r="J39" s="23">
        <v>10000</v>
      </c>
      <c r="K39" s="23">
        <v>10000</v>
      </c>
      <c r="L39" s="23"/>
      <c r="M39" s="23"/>
      <c r="N39" s="23"/>
      <c r="O39" s="23"/>
      <c r="P39" s="23"/>
      <c r="Q39" s="23"/>
      <c r="R39" s="23"/>
      <c r="S39" s="23"/>
      <c r="T39" s="23"/>
      <c r="U39" s="23"/>
      <c r="V39" s="23"/>
      <c r="W39" s="23"/>
    </row>
    <row r="40" ht="18.75" customHeight="1" spans="1:23">
      <c r="A40" s="146" t="s">
        <v>321</v>
      </c>
      <c r="B40" s="146" t="s">
        <v>334</v>
      </c>
      <c r="C40" s="21" t="s">
        <v>333</v>
      </c>
      <c r="D40" s="146" t="s">
        <v>71</v>
      </c>
      <c r="E40" s="146" t="s">
        <v>127</v>
      </c>
      <c r="F40" s="146" t="s">
        <v>128</v>
      </c>
      <c r="G40" s="146" t="s">
        <v>313</v>
      </c>
      <c r="H40" s="146" t="s">
        <v>314</v>
      </c>
      <c r="I40" s="23">
        <v>25000</v>
      </c>
      <c r="J40" s="23">
        <v>25000</v>
      </c>
      <c r="K40" s="23">
        <v>25000</v>
      </c>
      <c r="L40" s="23"/>
      <c r="M40" s="23"/>
      <c r="N40" s="23"/>
      <c r="O40" s="23"/>
      <c r="P40" s="23"/>
      <c r="Q40" s="23"/>
      <c r="R40" s="23"/>
      <c r="S40" s="23"/>
      <c r="T40" s="23"/>
      <c r="U40" s="23"/>
      <c r="V40" s="23"/>
      <c r="W40" s="23"/>
    </row>
    <row r="41" ht="18.75" customHeight="1" spans="1:23">
      <c r="A41" s="146" t="s">
        <v>321</v>
      </c>
      <c r="B41" s="146" t="s">
        <v>334</v>
      </c>
      <c r="C41" s="21" t="s">
        <v>333</v>
      </c>
      <c r="D41" s="146" t="s">
        <v>71</v>
      </c>
      <c r="E41" s="146" t="s">
        <v>127</v>
      </c>
      <c r="F41" s="146" t="s">
        <v>128</v>
      </c>
      <c r="G41" s="146" t="s">
        <v>272</v>
      </c>
      <c r="H41" s="146" t="s">
        <v>273</v>
      </c>
      <c r="I41" s="23">
        <v>20000</v>
      </c>
      <c r="J41" s="23">
        <v>20000</v>
      </c>
      <c r="K41" s="23">
        <v>20000</v>
      </c>
      <c r="L41" s="23"/>
      <c r="M41" s="23"/>
      <c r="N41" s="23"/>
      <c r="O41" s="23"/>
      <c r="P41" s="23"/>
      <c r="Q41" s="23"/>
      <c r="R41" s="23"/>
      <c r="S41" s="23"/>
      <c r="T41" s="23"/>
      <c r="U41" s="23"/>
      <c r="V41" s="23"/>
      <c r="W41" s="23"/>
    </row>
    <row r="42" ht="18.75" customHeight="1" spans="1:23">
      <c r="A42" s="146" t="s">
        <v>321</v>
      </c>
      <c r="B42" s="146" t="s">
        <v>334</v>
      </c>
      <c r="C42" s="21" t="s">
        <v>333</v>
      </c>
      <c r="D42" s="146" t="s">
        <v>71</v>
      </c>
      <c r="E42" s="146" t="s">
        <v>127</v>
      </c>
      <c r="F42" s="146" t="s">
        <v>128</v>
      </c>
      <c r="G42" s="146" t="s">
        <v>266</v>
      </c>
      <c r="H42" s="146" t="s">
        <v>267</v>
      </c>
      <c r="I42" s="23">
        <v>30000</v>
      </c>
      <c r="J42" s="23">
        <v>30000</v>
      </c>
      <c r="K42" s="23">
        <v>30000</v>
      </c>
      <c r="L42" s="23"/>
      <c r="M42" s="23"/>
      <c r="N42" s="23"/>
      <c r="O42" s="23"/>
      <c r="P42" s="23"/>
      <c r="Q42" s="23"/>
      <c r="R42" s="23"/>
      <c r="S42" s="23"/>
      <c r="T42" s="23"/>
      <c r="U42" s="23"/>
      <c r="V42" s="23"/>
      <c r="W42" s="23"/>
    </row>
    <row r="43" ht="18.75" customHeight="1" spans="1:23">
      <c r="A43" s="24"/>
      <c r="B43" s="24"/>
      <c r="C43" s="21" t="s">
        <v>335</v>
      </c>
      <c r="D43" s="24"/>
      <c r="E43" s="24"/>
      <c r="F43" s="24"/>
      <c r="G43" s="24"/>
      <c r="H43" s="24"/>
      <c r="I43" s="23">
        <v>100000</v>
      </c>
      <c r="J43" s="23"/>
      <c r="K43" s="23"/>
      <c r="L43" s="23"/>
      <c r="M43" s="23"/>
      <c r="N43" s="23">
        <v>100000</v>
      </c>
      <c r="O43" s="23"/>
      <c r="P43" s="23"/>
      <c r="Q43" s="23"/>
      <c r="R43" s="23"/>
      <c r="S43" s="23"/>
      <c r="T43" s="23"/>
      <c r="U43" s="23"/>
      <c r="V43" s="23"/>
      <c r="W43" s="23"/>
    </row>
    <row r="44" ht="18.75" customHeight="1" spans="1:23">
      <c r="A44" s="146" t="s">
        <v>321</v>
      </c>
      <c r="B44" s="146" t="s">
        <v>336</v>
      </c>
      <c r="C44" s="21" t="s">
        <v>335</v>
      </c>
      <c r="D44" s="146" t="s">
        <v>71</v>
      </c>
      <c r="E44" s="146" t="s">
        <v>119</v>
      </c>
      <c r="F44" s="146" t="s">
        <v>120</v>
      </c>
      <c r="G44" s="146" t="s">
        <v>309</v>
      </c>
      <c r="H44" s="146" t="s">
        <v>310</v>
      </c>
      <c r="I44" s="23">
        <v>100000</v>
      </c>
      <c r="J44" s="23"/>
      <c r="K44" s="23"/>
      <c r="L44" s="23"/>
      <c r="M44" s="23"/>
      <c r="N44" s="23">
        <v>100000</v>
      </c>
      <c r="O44" s="23"/>
      <c r="P44" s="23"/>
      <c r="Q44" s="23"/>
      <c r="R44" s="23"/>
      <c r="S44" s="23"/>
      <c r="T44" s="23"/>
      <c r="U44" s="23"/>
      <c r="V44" s="23"/>
      <c r="W44" s="23"/>
    </row>
    <row r="45" ht="18.75" customHeight="1" spans="1:23">
      <c r="A45" s="24"/>
      <c r="B45" s="24"/>
      <c r="C45" s="21" t="s">
        <v>337</v>
      </c>
      <c r="D45" s="24"/>
      <c r="E45" s="24"/>
      <c r="F45" s="24"/>
      <c r="G45" s="24"/>
      <c r="H45" s="24"/>
      <c r="I45" s="23">
        <v>400000</v>
      </c>
      <c r="J45" s="23">
        <v>400000</v>
      </c>
      <c r="K45" s="23">
        <v>400000</v>
      </c>
      <c r="L45" s="23"/>
      <c r="M45" s="23"/>
      <c r="N45" s="23"/>
      <c r="O45" s="23"/>
      <c r="P45" s="23"/>
      <c r="Q45" s="23"/>
      <c r="R45" s="23"/>
      <c r="S45" s="23"/>
      <c r="T45" s="23"/>
      <c r="U45" s="23"/>
      <c r="V45" s="23"/>
      <c r="W45" s="23"/>
    </row>
    <row r="46" ht="18.75" customHeight="1" spans="1:23">
      <c r="A46" s="146" t="s">
        <v>301</v>
      </c>
      <c r="B46" s="146" t="s">
        <v>338</v>
      </c>
      <c r="C46" s="21" t="s">
        <v>337</v>
      </c>
      <c r="D46" s="146" t="s">
        <v>71</v>
      </c>
      <c r="E46" s="146" t="s">
        <v>121</v>
      </c>
      <c r="F46" s="146" t="s">
        <v>122</v>
      </c>
      <c r="G46" s="146" t="s">
        <v>303</v>
      </c>
      <c r="H46" s="146" t="s">
        <v>304</v>
      </c>
      <c r="I46" s="23">
        <v>200000</v>
      </c>
      <c r="J46" s="23">
        <v>200000</v>
      </c>
      <c r="K46" s="23">
        <v>200000</v>
      </c>
      <c r="L46" s="23"/>
      <c r="M46" s="23"/>
      <c r="N46" s="23"/>
      <c r="O46" s="23"/>
      <c r="P46" s="23"/>
      <c r="Q46" s="23"/>
      <c r="R46" s="23"/>
      <c r="S46" s="23"/>
      <c r="T46" s="23"/>
      <c r="U46" s="23"/>
      <c r="V46" s="23"/>
      <c r="W46" s="23"/>
    </row>
    <row r="47" ht="18.75" customHeight="1" spans="1:23">
      <c r="A47" s="146" t="s">
        <v>301</v>
      </c>
      <c r="B47" s="146" t="s">
        <v>338</v>
      </c>
      <c r="C47" s="21" t="s">
        <v>337</v>
      </c>
      <c r="D47" s="146" t="s">
        <v>71</v>
      </c>
      <c r="E47" s="146" t="s">
        <v>127</v>
      </c>
      <c r="F47" s="146" t="s">
        <v>128</v>
      </c>
      <c r="G47" s="146" t="s">
        <v>339</v>
      </c>
      <c r="H47" s="146" t="s">
        <v>340</v>
      </c>
      <c r="I47" s="23">
        <v>145000</v>
      </c>
      <c r="J47" s="23">
        <v>145000</v>
      </c>
      <c r="K47" s="23">
        <v>145000</v>
      </c>
      <c r="L47" s="23"/>
      <c r="M47" s="23"/>
      <c r="N47" s="23"/>
      <c r="O47" s="23"/>
      <c r="P47" s="23"/>
      <c r="Q47" s="23"/>
      <c r="R47" s="23"/>
      <c r="S47" s="23"/>
      <c r="T47" s="23"/>
      <c r="U47" s="23"/>
      <c r="V47" s="23"/>
      <c r="W47" s="23"/>
    </row>
    <row r="48" ht="18.75" customHeight="1" spans="1:23">
      <c r="A48" s="146" t="s">
        <v>301</v>
      </c>
      <c r="B48" s="146" t="s">
        <v>338</v>
      </c>
      <c r="C48" s="21" t="s">
        <v>337</v>
      </c>
      <c r="D48" s="146" t="s">
        <v>71</v>
      </c>
      <c r="E48" s="146" t="s">
        <v>127</v>
      </c>
      <c r="F48" s="146" t="s">
        <v>128</v>
      </c>
      <c r="G48" s="146" t="s">
        <v>318</v>
      </c>
      <c r="H48" s="146" t="s">
        <v>319</v>
      </c>
      <c r="I48" s="23">
        <v>55000</v>
      </c>
      <c r="J48" s="23">
        <v>55000</v>
      </c>
      <c r="K48" s="23">
        <v>55000</v>
      </c>
      <c r="L48" s="23"/>
      <c r="M48" s="23"/>
      <c r="N48" s="23"/>
      <c r="O48" s="23"/>
      <c r="P48" s="23"/>
      <c r="Q48" s="23"/>
      <c r="R48" s="23"/>
      <c r="S48" s="23"/>
      <c r="T48" s="23"/>
      <c r="U48" s="23"/>
      <c r="V48" s="23"/>
      <c r="W48" s="23"/>
    </row>
    <row r="49" ht="18.75" customHeight="1" spans="1:23">
      <c r="A49" s="24"/>
      <c r="B49" s="24"/>
      <c r="C49" s="21" t="s">
        <v>341</v>
      </c>
      <c r="D49" s="24"/>
      <c r="E49" s="24"/>
      <c r="F49" s="24"/>
      <c r="G49" s="24"/>
      <c r="H49" s="24"/>
      <c r="I49" s="23">
        <v>300000</v>
      </c>
      <c r="J49" s="23">
        <v>300000</v>
      </c>
      <c r="K49" s="23">
        <v>300000</v>
      </c>
      <c r="L49" s="23"/>
      <c r="M49" s="23"/>
      <c r="N49" s="23"/>
      <c r="O49" s="23"/>
      <c r="P49" s="23"/>
      <c r="Q49" s="23"/>
      <c r="R49" s="23"/>
      <c r="S49" s="23"/>
      <c r="T49" s="23"/>
      <c r="U49" s="23"/>
      <c r="V49" s="23"/>
      <c r="W49" s="23"/>
    </row>
    <row r="50" ht="18.75" customHeight="1" spans="1:23">
      <c r="A50" s="146" t="s">
        <v>321</v>
      </c>
      <c r="B50" s="146" t="s">
        <v>342</v>
      </c>
      <c r="C50" s="21" t="s">
        <v>341</v>
      </c>
      <c r="D50" s="146" t="s">
        <v>71</v>
      </c>
      <c r="E50" s="146" t="s">
        <v>127</v>
      </c>
      <c r="F50" s="146" t="s">
        <v>128</v>
      </c>
      <c r="G50" s="146" t="s">
        <v>318</v>
      </c>
      <c r="H50" s="146" t="s">
        <v>319</v>
      </c>
      <c r="I50" s="23">
        <v>300000</v>
      </c>
      <c r="J50" s="23">
        <v>300000</v>
      </c>
      <c r="K50" s="23">
        <v>300000</v>
      </c>
      <c r="L50" s="23"/>
      <c r="M50" s="23"/>
      <c r="N50" s="23"/>
      <c r="O50" s="23"/>
      <c r="P50" s="23"/>
      <c r="Q50" s="23"/>
      <c r="R50" s="23"/>
      <c r="S50" s="23"/>
      <c r="T50" s="23"/>
      <c r="U50" s="23"/>
      <c r="V50" s="23"/>
      <c r="W50" s="23"/>
    </row>
    <row r="51" ht="18.75" customHeight="1" spans="1:23">
      <c r="A51" s="24"/>
      <c r="B51" s="24"/>
      <c r="C51" s="21" t="s">
        <v>343</v>
      </c>
      <c r="D51" s="24"/>
      <c r="E51" s="24"/>
      <c r="F51" s="24"/>
      <c r="G51" s="24"/>
      <c r="H51" s="24"/>
      <c r="I51" s="23">
        <v>73141</v>
      </c>
      <c r="J51" s="23">
        <v>73141</v>
      </c>
      <c r="K51" s="23">
        <v>73141</v>
      </c>
      <c r="L51" s="23"/>
      <c r="M51" s="23"/>
      <c r="N51" s="23"/>
      <c r="O51" s="23"/>
      <c r="P51" s="23"/>
      <c r="Q51" s="23"/>
      <c r="R51" s="23"/>
      <c r="S51" s="23"/>
      <c r="T51" s="23"/>
      <c r="U51" s="23"/>
      <c r="V51" s="23"/>
      <c r="W51" s="23"/>
    </row>
    <row r="52" ht="18.75" customHeight="1" spans="1:23">
      <c r="A52" s="146" t="s">
        <v>301</v>
      </c>
      <c r="B52" s="146" t="s">
        <v>344</v>
      </c>
      <c r="C52" s="21" t="s">
        <v>343</v>
      </c>
      <c r="D52" s="146" t="s">
        <v>71</v>
      </c>
      <c r="E52" s="146" t="s">
        <v>123</v>
      </c>
      <c r="F52" s="146" t="s">
        <v>124</v>
      </c>
      <c r="G52" s="146" t="s">
        <v>253</v>
      </c>
      <c r="H52" s="146" t="s">
        <v>254</v>
      </c>
      <c r="I52" s="23">
        <v>13141</v>
      </c>
      <c r="J52" s="23">
        <v>13141</v>
      </c>
      <c r="K52" s="23">
        <v>13141</v>
      </c>
      <c r="L52" s="23"/>
      <c r="M52" s="23"/>
      <c r="N52" s="23"/>
      <c r="O52" s="23"/>
      <c r="P52" s="23"/>
      <c r="Q52" s="23"/>
      <c r="R52" s="23"/>
      <c r="S52" s="23"/>
      <c r="T52" s="23"/>
      <c r="U52" s="23"/>
      <c r="V52" s="23"/>
      <c r="W52" s="23"/>
    </row>
    <row r="53" ht="18.75" customHeight="1" spans="1:23">
      <c r="A53" s="146" t="s">
        <v>301</v>
      </c>
      <c r="B53" s="146" t="s">
        <v>344</v>
      </c>
      <c r="C53" s="21" t="s">
        <v>343</v>
      </c>
      <c r="D53" s="146" t="s">
        <v>71</v>
      </c>
      <c r="E53" s="146" t="s">
        <v>123</v>
      </c>
      <c r="F53" s="146" t="s">
        <v>124</v>
      </c>
      <c r="G53" s="146" t="s">
        <v>255</v>
      </c>
      <c r="H53" s="146" t="s">
        <v>256</v>
      </c>
      <c r="I53" s="23">
        <v>10000</v>
      </c>
      <c r="J53" s="23">
        <v>10000</v>
      </c>
      <c r="K53" s="23">
        <v>10000</v>
      </c>
      <c r="L53" s="23"/>
      <c r="M53" s="23"/>
      <c r="N53" s="23"/>
      <c r="O53" s="23"/>
      <c r="P53" s="23"/>
      <c r="Q53" s="23"/>
      <c r="R53" s="23"/>
      <c r="S53" s="23"/>
      <c r="T53" s="23"/>
      <c r="U53" s="23"/>
      <c r="V53" s="23"/>
      <c r="W53" s="23"/>
    </row>
    <row r="54" ht="18.75" customHeight="1" spans="1:23">
      <c r="A54" s="146" t="s">
        <v>301</v>
      </c>
      <c r="B54" s="146" t="s">
        <v>344</v>
      </c>
      <c r="C54" s="21" t="s">
        <v>343</v>
      </c>
      <c r="D54" s="146" t="s">
        <v>71</v>
      </c>
      <c r="E54" s="146" t="s">
        <v>123</v>
      </c>
      <c r="F54" s="146" t="s">
        <v>124</v>
      </c>
      <c r="G54" s="146" t="s">
        <v>331</v>
      </c>
      <c r="H54" s="146" t="s">
        <v>332</v>
      </c>
      <c r="I54" s="23">
        <v>50000</v>
      </c>
      <c r="J54" s="23">
        <v>50000</v>
      </c>
      <c r="K54" s="23">
        <v>50000</v>
      </c>
      <c r="L54" s="23"/>
      <c r="M54" s="23"/>
      <c r="N54" s="23"/>
      <c r="O54" s="23"/>
      <c r="P54" s="23"/>
      <c r="Q54" s="23"/>
      <c r="R54" s="23"/>
      <c r="S54" s="23"/>
      <c r="T54" s="23"/>
      <c r="U54" s="23"/>
      <c r="V54" s="23"/>
      <c r="W54" s="23"/>
    </row>
    <row r="55" ht="18.75" customHeight="1" spans="1:23">
      <c r="A55" s="24"/>
      <c r="B55" s="24"/>
      <c r="C55" s="21" t="s">
        <v>345</v>
      </c>
      <c r="D55" s="24"/>
      <c r="E55" s="24"/>
      <c r="F55" s="24"/>
      <c r="G55" s="24"/>
      <c r="H55" s="24"/>
      <c r="I55" s="23">
        <v>120000</v>
      </c>
      <c r="J55" s="23"/>
      <c r="K55" s="23"/>
      <c r="L55" s="23"/>
      <c r="M55" s="23"/>
      <c r="N55" s="23">
        <v>120000</v>
      </c>
      <c r="O55" s="23"/>
      <c r="P55" s="23"/>
      <c r="Q55" s="23"/>
      <c r="R55" s="23"/>
      <c r="S55" s="23"/>
      <c r="T55" s="23"/>
      <c r="U55" s="23"/>
      <c r="V55" s="23"/>
      <c r="W55" s="23"/>
    </row>
    <row r="56" ht="18.75" customHeight="1" spans="1:23">
      <c r="A56" s="146" t="s">
        <v>301</v>
      </c>
      <c r="B56" s="146" t="s">
        <v>344</v>
      </c>
      <c r="C56" s="21" t="s">
        <v>345</v>
      </c>
      <c r="D56" s="146" t="s">
        <v>71</v>
      </c>
      <c r="E56" s="146" t="s">
        <v>123</v>
      </c>
      <c r="F56" s="146" t="s">
        <v>124</v>
      </c>
      <c r="G56" s="146" t="s">
        <v>253</v>
      </c>
      <c r="H56" s="146" t="s">
        <v>254</v>
      </c>
      <c r="I56" s="23">
        <v>10000</v>
      </c>
      <c r="J56" s="23"/>
      <c r="K56" s="23"/>
      <c r="L56" s="23"/>
      <c r="M56" s="23"/>
      <c r="N56" s="23">
        <v>10000</v>
      </c>
      <c r="O56" s="23"/>
      <c r="P56" s="23"/>
      <c r="Q56" s="23"/>
      <c r="R56" s="23"/>
      <c r="S56" s="23"/>
      <c r="T56" s="23"/>
      <c r="U56" s="23"/>
      <c r="V56" s="23"/>
      <c r="W56" s="23"/>
    </row>
    <row r="57" ht="18.75" customHeight="1" spans="1:23">
      <c r="A57" s="146" t="s">
        <v>301</v>
      </c>
      <c r="B57" s="146" t="s">
        <v>344</v>
      </c>
      <c r="C57" s="21" t="s">
        <v>345</v>
      </c>
      <c r="D57" s="146" t="s">
        <v>71</v>
      </c>
      <c r="E57" s="146" t="s">
        <v>123</v>
      </c>
      <c r="F57" s="146" t="s">
        <v>124</v>
      </c>
      <c r="G57" s="146" t="s">
        <v>255</v>
      </c>
      <c r="H57" s="146" t="s">
        <v>256</v>
      </c>
      <c r="I57" s="23">
        <v>10000</v>
      </c>
      <c r="J57" s="23"/>
      <c r="K57" s="23"/>
      <c r="L57" s="23"/>
      <c r="M57" s="23"/>
      <c r="N57" s="23">
        <v>10000</v>
      </c>
      <c r="O57" s="23"/>
      <c r="P57" s="23"/>
      <c r="Q57" s="23"/>
      <c r="R57" s="23"/>
      <c r="S57" s="23"/>
      <c r="T57" s="23"/>
      <c r="U57" s="23"/>
      <c r="V57" s="23"/>
      <c r="W57" s="23"/>
    </row>
    <row r="58" ht="18.75" customHeight="1" spans="1:23">
      <c r="A58" s="146" t="s">
        <v>301</v>
      </c>
      <c r="B58" s="146" t="s">
        <v>344</v>
      </c>
      <c r="C58" s="21" t="s">
        <v>345</v>
      </c>
      <c r="D58" s="146" t="s">
        <v>71</v>
      </c>
      <c r="E58" s="146" t="s">
        <v>123</v>
      </c>
      <c r="F58" s="146" t="s">
        <v>124</v>
      </c>
      <c r="G58" s="146" t="s">
        <v>257</v>
      </c>
      <c r="H58" s="146" t="s">
        <v>258</v>
      </c>
      <c r="I58" s="23">
        <v>10000</v>
      </c>
      <c r="J58" s="23"/>
      <c r="K58" s="23"/>
      <c r="L58" s="23"/>
      <c r="M58" s="23"/>
      <c r="N58" s="23">
        <v>10000</v>
      </c>
      <c r="O58" s="23"/>
      <c r="P58" s="23"/>
      <c r="Q58" s="23"/>
      <c r="R58" s="23"/>
      <c r="S58" s="23"/>
      <c r="T58" s="23"/>
      <c r="U58" s="23"/>
      <c r="V58" s="23"/>
      <c r="W58" s="23"/>
    </row>
    <row r="59" ht="18.75" customHeight="1" spans="1:23">
      <c r="A59" s="146" t="s">
        <v>301</v>
      </c>
      <c r="B59" s="146" t="s">
        <v>344</v>
      </c>
      <c r="C59" s="21" t="s">
        <v>345</v>
      </c>
      <c r="D59" s="146" t="s">
        <v>71</v>
      </c>
      <c r="E59" s="146" t="s">
        <v>123</v>
      </c>
      <c r="F59" s="146" t="s">
        <v>124</v>
      </c>
      <c r="G59" s="146" t="s">
        <v>331</v>
      </c>
      <c r="H59" s="146" t="s">
        <v>332</v>
      </c>
      <c r="I59" s="23">
        <v>60000</v>
      </c>
      <c r="J59" s="23"/>
      <c r="K59" s="23"/>
      <c r="L59" s="23"/>
      <c r="M59" s="23"/>
      <c r="N59" s="23">
        <v>60000</v>
      </c>
      <c r="O59" s="23"/>
      <c r="P59" s="23"/>
      <c r="Q59" s="23"/>
      <c r="R59" s="23"/>
      <c r="S59" s="23"/>
      <c r="T59" s="23"/>
      <c r="U59" s="23"/>
      <c r="V59" s="23"/>
      <c r="W59" s="23"/>
    </row>
    <row r="60" ht="18.75" customHeight="1" spans="1:23">
      <c r="A60" s="146" t="s">
        <v>301</v>
      </c>
      <c r="B60" s="146" t="s">
        <v>344</v>
      </c>
      <c r="C60" s="21" t="s">
        <v>345</v>
      </c>
      <c r="D60" s="146" t="s">
        <v>71</v>
      </c>
      <c r="E60" s="146" t="s">
        <v>123</v>
      </c>
      <c r="F60" s="146" t="s">
        <v>124</v>
      </c>
      <c r="G60" s="146" t="s">
        <v>272</v>
      </c>
      <c r="H60" s="146" t="s">
        <v>273</v>
      </c>
      <c r="I60" s="23">
        <v>30000</v>
      </c>
      <c r="J60" s="23"/>
      <c r="K60" s="23"/>
      <c r="L60" s="23"/>
      <c r="M60" s="23"/>
      <c r="N60" s="23">
        <v>30000</v>
      </c>
      <c r="O60" s="23"/>
      <c r="P60" s="23"/>
      <c r="Q60" s="23"/>
      <c r="R60" s="23"/>
      <c r="S60" s="23"/>
      <c r="T60" s="23"/>
      <c r="U60" s="23"/>
      <c r="V60" s="23"/>
      <c r="W60" s="23"/>
    </row>
    <row r="61" ht="18.75" customHeight="1" spans="1:23">
      <c r="A61" s="24"/>
      <c r="B61" s="24"/>
      <c r="C61" s="21" t="s">
        <v>346</v>
      </c>
      <c r="D61" s="24"/>
      <c r="E61" s="24"/>
      <c r="F61" s="24"/>
      <c r="G61" s="24"/>
      <c r="H61" s="24"/>
      <c r="I61" s="23">
        <v>34400</v>
      </c>
      <c r="J61" s="23">
        <v>34400</v>
      </c>
      <c r="K61" s="23">
        <v>34400</v>
      </c>
      <c r="L61" s="23"/>
      <c r="M61" s="23"/>
      <c r="N61" s="23"/>
      <c r="O61" s="23"/>
      <c r="P61" s="23"/>
      <c r="Q61" s="23"/>
      <c r="R61" s="23"/>
      <c r="S61" s="23"/>
      <c r="T61" s="23"/>
      <c r="U61" s="23"/>
      <c r="V61" s="23"/>
      <c r="W61" s="23"/>
    </row>
    <row r="62" ht="18.75" customHeight="1" spans="1:23">
      <c r="A62" s="146" t="s">
        <v>301</v>
      </c>
      <c r="B62" s="146" t="s">
        <v>347</v>
      </c>
      <c r="C62" s="21" t="s">
        <v>346</v>
      </c>
      <c r="D62" s="146" t="s">
        <v>71</v>
      </c>
      <c r="E62" s="146" t="s">
        <v>133</v>
      </c>
      <c r="F62" s="146" t="s">
        <v>130</v>
      </c>
      <c r="G62" s="146" t="s">
        <v>253</v>
      </c>
      <c r="H62" s="146" t="s">
        <v>254</v>
      </c>
      <c r="I62" s="23">
        <v>26000</v>
      </c>
      <c r="J62" s="23">
        <v>26000</v>
      </c>
      <c r="K62" s="23">
        <v>26000</v>
      </c>
      <c r="L62" s="23"/>
      <c r="M62" s="23"/>
      <c r="N62" s="23"/>
      <c r="O62" s="23"/>
      <c r="P62" s="23"/>
      <c r="Q62" s="23"/>
      <c r="R62" s="23"/>
      <c r="S62" s="23"/>
      <c r="T62" s="23"/>
      <c r="U62" s="23"/>
      <c r="V62" s="23"/>
      <c r="W62" s="23"/>
    </row>
    <row r="63" ht="18.75" customHeight="1" spans="1:23">
      <c r="A63" s="146" t="s">
        <v>301</v>
      </c>
      <c r="B63" s="146" t="s">
        <v>347</v>
      </c>
      <c r="C63" s="21" t="s">
        <v>346</v>
      </c>
      <c r="D63" s="146" t="s">
        <v>71</v>
      </c>
      <c r="E63" s="146" t="s">
        <v>133</v>
      </c>
      <c r="F63" s="146" t="s">
        <v>130</v>
      </c>
      <c r="G63" s="146" t="s">
        <v>289</v>
      </c>
      <c r="H63" s="146" t="s">
        <v>290</v>
      </c>
      <c r="I63" s="23">
        <v>8400</v>
      </c>
      <c r="J63" s="23">
        <v>8400</v>
      </c>
      <c r="K63" s="23">
        <v>8400</v>
      </c>
      <c r="L63" s="23"/>
      <c r="M63" s="23"/>
      <c r="N63" s="23"/>
      <c r="O63" s="23"/>
      <c r="P63" s="23"/>
      <c r="Q63" s="23"/>
      <c r="R63" s="23"/>
      <c r="S63" s="23"/>
      <c r="T63" s="23"/>
      <c r="U63" s="23"/>
      <c r="V63" s="23"/>
      <c r="W63" s="23"/>
    </row>
    <row r="64" ht="18.75" customHeight="1" spans="1:23">
      <c r="A64" s="24"/>
      <c r="B64" s="24"/>
      <c r="C64" s="21" t="s">
        <v>348</v>
      </c>
      <c r="D64" s="24"/>
      <c r="E64" s="24"/>
      <c r="F64" s="24"/>
      <c r="G64" s="24"/>
      <c r="H64" s="24"/>
      <c r="I64" s="23">
        <v>15000000</v>
      </c>
      <c r="J64" s="23">
        <v>15000000</v>
      </c>
      <c r="K64" s="23">
        <v>15000000</v>
      </c>
      <c r="L64" s="23"/>
      <c r="M64" s="23"/>
      <c r="N64" s="23"/>
      <c r="O64" s="23"/>
      <c r="P64" s="23"/>
      <c r="Q64" s="23"/>
      <c r="R64" s="23"/>
      <c r="S64" s="23"/>
      <c r="T64" s="23"/>
      <c r="U64" s="23"/>
      <c r="V64" s="23"/>
      <c r="W64" s="23"/>
    </row>
    <row r="65" ht="18.75" customHeight="1" spans="1:23">
      <c r="A65" s="146" t="s">
        <v>321</v>
      </c>
      <c r="B65" s="146" t="s">
        <v>349</v>
      </c>
      <c r="C65" s="21" t="s">
        <v>348</v>
      </c>
      <c r="D65" s="146" t="s">
        <v>71</v>
      </c>
      <c r="E65" s="146" t="s">
        <v>119</v>
      </c>
      <c r="F65" s="146" t="s">
        <v>120</v>
      </c>
      <c r="G65" s="146" t="s">
        <v>303</v>
      </c>
      <c r="H65" s="146" t="s">
        <v>304</v>
      </c>
      <c r="I65" s="23">
        <v>15000000</v>
      </c>
      <c r="J65" s="23">
        <v>15000000</v>
      </c>
      <c r="K65" s="23">
        <v>15000000</v>
      </c>
      <c r="L65" s="23"/>
      <c r="M65" s="23"/>
      <c r="N65" s="23"/>
      <c r="O65" s="23"/>
      <c r="P65" s="23"/>
      <c r="Q65" s="23"/>
      <c r="R65" s="23"/>
      <c r="S65" s="23"/>
      <c r="T65" s="23"/>
      <c r="U65" s="23"/>
      <c r="V65" s="23"/>
      <c r="W65" s="23"/>
    </row>
    <row r="66" ht="18.75" customHeight="1" spans="1:23">
      <c r="A66" s="24"/>
      <c r="B66" s="24"/>
      <c r="C66" s="21" t="s">
        <v>350</v>
      </c>
      <c r="D66" s="24"/>
      <c r="E66" s="24"/>
      <c r="F66" s="24"/>
      <c r="G66" s="24"/>
      <c r="H66" s="24"/>
      <c r="I66" s="23">
        <v>4718632.5</v>
      </c>
      <c r="J66" s="23">
        <v>4718632.5</v>
      </c>
      <c r="K66" s="23">
        <v>4718632.5</v>
      </c>
      <c r="L66" s="23"/>
      <c r="M66" s="23"/>
      <c r="N66" s="23"/>
      <c r="O66" s="23"/>
      <c r="P66" s="23"/>
      <c r="Q66" s="23"/>
      <c r="R66" s="23"/>
      <c r="S66" s="23"/>
      <c r="T66" s="23"/>
      <c r="U66" s="23"/>
      <c r="V66" s="23"/>
      <c r="W66" s="23"/>
    </row>
    <row r="67" ht="18.75" customHeight="1" spans="1:23">
      <c r="A67" s="146" t="s">
        <v>301</v>
      </c>
      <c r="B67" s="146" t="s">
        <v>351</v>
      </c>
      <c r="C67" s="21" t="s">
        <v>350</v>
      </c>
      <c r="D67" s="146" t="s">
        <v>71</v>
      </c>
      <c r="E67" s="146" t="s">
        <v>121</v>
      </c>
      <c r="F67" s="146" t="s">
        <v>122</v>
      </c>
      <c r="G67" s="146" t="s">
        <v>331</v>
      </c>
      <c r="H67" s="146" t="s">
        <v>332</v>
      </c>
      <c r="I67" s="23">
        <v>3000000</v>
      </c>
      <c r="J67" s="23">
        <v>3000000</v>
      </c>
      <c r="K67" s="23">
        <v>3000000</v>
      </c>
      <c r="L67" s="23"/>
      <c r="M67" s="23"/>
      <c r="N67" s="23"/>
      <c r="O67" s="23"/>
      <c r="P67" s="23"/>
      <c r="Q67" s="23"/>
      <c r="R67" s="23"/>
      <c r="S67" s="23"/>
      <c r="T67" s="23"/>
      <c r="U67" s="23"/>
      <c r="V67" s="23"/>
      <c r="W67" s="23"/>
    </row>
    <row r="68" ht="18.75" customHeight="1" spans="1:23">
      <c r="A68" s="146" t="s">
        <v>301</v>
      </c>
      <c r="B68" s="146" t="s">
        <v>351</v>
      </c>
      <c r="C68" s="21" t="s">
        <v>350</v>
      </c>
      <c r="D68" s="146" t="s">
        <v>71</v>
      </c>
      <c r="E68" s="146" t="s">
        <v>121</v>
      </c>
      <c r="F68" s="146" t="s">
        <v>122</v>
      </c>
      <c r="G68" s="146" t="s">
        <v>309</v>
      </c>
      <c r="H68" s="146" t="s">
        <v>310</v>
      </c>
      <c r="I68" s="23">
        <v>1718632.5</v>
      </c>
      <c r="J68" s="23">
        <v>1718632.5</v>
      </c>
      <c r="K68" s="23">
        <v>1718632.5</v>
      </c>
      <c r="L68" s="23"/>
      <c r="M68" s="23"/>
      <c r="N68" s="23"/>
      <c r="O68" s="23"/>
      <c r="P68" s="23"/>
      <c r="Q68" s="23"/>
      <c r="R68" s="23"/>
      <c r="S68" s="23"/>
      <c r="T68" s="23"/>
      <c r="U68" s="23"/>
      <c r="V68" s="23"/>
      <c r="W68" s="23"/>
    </row>
    <row r="69" ht="18.75" customHeight="1" spans="1:23">
      <c r="A69" s="24"/>
      <c r="B69" s="24"/>
      <c r="C69" s="21" t="s">
        <v>352</v>
      </c>
      <c r="D69" s="24"/>
      <c r="E69" s="24"/>
      <c r="F69" s="24"/>
      <c r="G69" s="24"/>
      <c r="H69" s="24"/>
      <c r="I69" s="23">
        <v>100000</v>
      </c>
      <c r="J69" s="23"/>
      <c r="K69" s="23"/>
      <c r="L69" s="23"/>
      <c r="M69" s="23"/>
      <c r="N69" s="23">
        <v>100000</v>
      </c>
      <c r="O69" s="23"/>
      <c r="P69" s="23"/>
      <c r="Q69" s="23"/>
      <c r="R69" s="23"/>
      <c r="S69" s="23"/>
      <c r="T69" s="23"/>
      <c r="U69" s="23"/>
      <c r="V69" s="23"/>
      <c r="W69" s="23"/>
    </row>
    <row r="70" ht="18.75" customHeight="1" spans="1:23">
      <c r="A70" s="146" t="s">
        <v>321</v>
      </c>
      <c r="B70" s="146" t="s">
        <v>353</v>
      </c>
      <c r="C70" s="21" t="s">
        <v>352</v>
      </c>
      <c r="D70" s="146" t="s">
        <v>71</v>
      </c>
      <c r="E70" s="146" t="s">
        <v>121</v>
      </c>
      <c r="F70" s="146" t="s">
        <v>122</v>
      </c>
      <c r="G70" s="146" t="s">
        <v>309</v>
      </c>
      <c r="H70" s="146" t="s">
        <v>310</v>
      </c>
      <c r="I70" s="23">
        <v>100000</v>
      </c>
      <c r="J70" s="23"/>
      <c r="K70" s="23"/>
      <c r="L70" s="23"/>
      <c r="M70" s="23"/>
      <c r="N70" s="23">
        <v>100000</v>
      </c>
      <c r="O70" s="23"/>
      <c r="P70" s="23"/>
      <c r="Q70" s="23"/>
      <c r="R70" s="23"/>
      <c r="S70" s="23"/>
      <c r="T70" s="23"/>
      <c r="U70" s="23"/>
      <c r="V70" s="23"/>
      <c r="W70" s="23"/>
    </row>
    <row r="71" ht="18.75" customHeight="1" spans="1:23">
      <c r="A71" s="24"/>
      <c r="B71" s="24"/>
      <c r="C71" s="21" t="s">
        <v>354</v>
      </c>
      <c r="D71" s="24"/>
      <c r="E71" s="24"/>
      <c r="F71" s="24"/>
      <c r="G71" s="24"/>
      <c r="H71" s="24"/>
      <c r="I71" s="23">
        <v>90649.42</v>
      </c>
      <c r="J71" s="23"/>
      <c r="K71" s="23"/>
      <c r="L71" s="23"/>
      <c r="M71" s="23"/>
      <c r="N71" s="23">
        <v>90649.42</v>
      </c>
      <c r="O71" s="23"/>
      <c r="P71" s="23"/>
      <c r="Q71" s="23"/>
      <c r="R71" s="23"/>
      <c r="S71" s="23"/>
      <c r="T71" s="23"/>
      <c r="U71" s="23"/>
      <c r="V71" s="23"/>
      <c r="W71" s="23"/>
    </row>
    <row r="72" ht="18.75" customHeight="1" spans="1:23">
      <c r="A72" s="146" t="s">
        <v>316</v>
      </c>
      <c r="B72" s="146" t="s">
        <v>317</v>
      </c>
      <c r="C72" s="21" t="s">
        <v>354</v>
      </c>
      <c r="D72" s="146" t="s">
        <v>71</v>
      </c>
      <c r="E72" s="146" t="s">
        <v>125</v>
      </c>
      <c r="F72" s="146" t="s">
        <v>126</v>
      </c>
      <c r="G72" s="146" t="s">
        <v>313</v>
      </c>
      <c r="H72" s="146" t="s">
        <v>314</v>
      </c>
      <c r="I72" s="23">
        <v>85500</v>
      </c>
      <c r="J72" s="23"/>
      <c r="K72" s="23"/>
      <c r="L72" s="23"/>
      <c r="M72" s="23"/>
      <c r="N72" s="23">
        <v>85500</v>
      </c>
      <c r="O72" s="23"/>
      <c r="P72" s="23"/>
      <c r="Q72" s="23"/>
      <c r="R72" s="23"/>
      <c r="S72" s="23"/>
      <c r="T72" s="23"/>
      <c r="U72" s="23"/>
      <c r="V72" s="23"/>
      <c r="W72" s="23"/>
    </row>
    <row r="73" ht="18.75" customHeight="1" spans="1:23">
      <c r="A73" s="146" t="s">
        <v>316</v>
      </c>
      <c r="B73" s="146" t="s">
        <v>317</v>
      </c>
      <c r="C73" s="21" t="s">
        <v>354</v>
      </c>
      <c r="D73" s="146" t="s">
        <v>71</v>
      </c>
      <c r="E73" s="146" t="s">
        <v>131</v>
      </c>
      <c r="F73" s="146" t="s">
        <v>132</v>
      </c>
      <c r="G73" s="146" t="s">
        <v>318</v>
      </c>
      <c r="H73" s="146" t="s">
        <v>319</v>
      </c>
      <c r="I73" s="23">
        <v>5149.42</v>
      </c>
      <c r="J73" s="23"/>
      <c r="K73" s="23"/>
      <c r="L73" s="23"/>
      <c r="M73" s="23"/>
      <c r="N73" s="23">
        <v>5149.42</v>
      </c>
      <c r="O73" s="23"/>
      <c r="P73" s="23"/>
      <c r="Q73" s="23"/>
      <c r="R73" s="23"/>
      <c r="S73" s="23"/>
      <c r="T73" s="23"/>
      <c r="U73" s="23"/>
      <c r="V73" s="23"/>
      <c r="W73" s="23"/>
    </row>
    <row r="74" ht="18.75" customHeight="1" spans="1:23">
      <c r="A74" s="24"/>
      <c r="B74" s="24"/>
      <c r="C74" s="21" t="s">
        <v>355</v>
      </c>
      <c r="D74" s="24"/>
      <c r="E74" s="24"/>
      <c r="F74" s="24"/>
      <c r="G74" s="24"/>
      <c r="H74" s="24"/>
      <c r="I74" s="23">
        <v>502600</v>
      </c>
      <c r="J74" s="23">
        <v>502600</v>
      </c>
      <c r="K74" s="23">
        <v>502600</v>
      </c>
      <c r="L74" s="23"/>
      <c r="M74" s="23"/>
      <c r="N74" s="23"/>
      <c r="O74" s="23"/>
      <c r="P74" s="23"/>
      <c r="Q74" s="23"/>
      <c r="R74" s="23"/>
      <c r="S74" s="23"/>
      <c r="T74" s="23"/>
      <c r="U74" s="23"/>
      <c r="V74" s="23"/>
      <c r="W74" s="23"/>
    </row>
    <row r="75" ht="18.75" customHeight="1" spans="1:23">
      <c r="A75" s="146" t="s">
        <v>321</v>
      </c>
      <c r="B75" s="146" t="s">
        <v>356</v>
      </c>
      <c r="C75" s="21" t="s">
        <v>355</v>
      </c>
      <c r="D75" s="146" t="s">
        <v>71</v>
      </c>
      <c r="E75" s="146" t="s">
        <v>119</v>
      </c>
      <c r="F75" s="146" t="s">
        <v>120</v>
      </c>
      <c r="G75" s="146" t="s">
        <v>303</v>
      </c>
      <c r="H75" s="146" t="s">
        <v>304</v>
      </c>
      <c r="I75" s="23">
        <v>502600</v>
      </c>
      <c r="J75" s="23">
        <v>502600</v>
      </c>
      <c r="K75" s="23">
        <v>502600</v>
      </c>
      <c r="L75" s="23"/>
      <c r="M75" s="23"/>
      <c r="N75" s="23"/>
      <c r="O75" s="23"/>
      <c r="P75" s="23"/>
      <c r="Q75" s="23"/>
      <c r="R75" s="23"/>
      <c r="S75" s="23"/>
      <c r="T75" s="23"/>
      <c r="U75" s="23"/>
      <c r="V75" s="23"/>
      <c r="W75" s="23"/>
    </row>
    <row r="76" ht="18.75" customHeight="1" spans="1:23">
      <c r="A76" s="24"/>
      <c r="B76" s="24"/>
      <c r="C76" s="21" t="s">
        <v>357</v>
      </c>
      <c r="D76" s="24"/>
      <c r="E76" s="24"/>
      <c r="F76" s="24"/>
      <c r="G76" s="24"/>
      <c r="H76" s="24"/>
      <c r="I76" s="23">
        <v>500000</v>
      </c>
      <c r="J76" s="23">
        <v>500000</v>
      </c>
      <c r="K76" s="23">
        <v>500000</v>
      </c>
      <c r="L76" s="23"/>
      <c r="M76" s="23"/>
      <c r="N76" s="23"/>
      <c r="O76" s="23"/>
      <c r="P76" s="23"/>
      <c r="Q76" s="23"/>
      <c r="R76" s="23"/>
      <c r="S76" s="23"/>
      <c r="T76" s="23"/>
      <c r="U76" s="23"/>
      <c r="V76" s="23"/>
      <c r="W76" s="23"/>
    </row>
    <row r="77" ht="18.75" customHeight="1" spans="1:23">
      <c r="A77" s="146" t="s">
        <v>301</v>
      </c>
      <c r="B77" s="146" t="s">
        <v>358</v>
      </c>
      <c r="C77" s="21" t="s">
        <v>357</v>
      </c>
      <c r="D77" s="146" t="s">
        <v>71</v>
      </c>
      <c r="E77" s="146" t="s">
        <v>121</v>
      </c>
      <c r="F77" s="146" t="s">
        <v>122</v>
      </c>
      <c r="G77" s="146" t="s">
        <v>303</v>
      </c>
      <c r="H77" s="146" t="s">
        <v>304</v>
      </c>
      <c r="I77" s="23">
        <v>200000</v>
      </c>
      <c r="J77" s="23">
        <v>200000</v>
      </c>
      <c r="K77" s="23">
        <v>200000</v>
      </c>
      <c r="L77" s="23"/>
      <c r="M77" s="23"/>
      <c r="N77" s="23"/>
      <c r="O77" s="23"/>
      <c r="P77" s="23"/>
      <c r="Q77" s="23"/>
      <c r="R77" s="23"/>
      <c r="S77" s="23"/>
      <c r="T77" s="23"/>
      <c r="U77" s="23"/>
      <c r="V77" s="23"/>
      <c r="W77" s="23"/>
    </row>
    <row r="78" ht="18.75" customHeight="1" spans="1:23">
      <c r="A78" s="146" t="s">
        <v>301</v>
      </c>
      <c r="B78" s="146" t="s">
        <v>358</v>
      </c>
      <c r="C78" s="21" t="s">
        <v>357</v>
      </c>
      <c r="D78" s="146" t="s">
        <v>71</v>
      </c>
      <c r="E78" s="146" t="s">
        <v>121</v>
      </c>
      <c r="F78" s="146" t="s">
        <v>122</v>
      </c>
      <c r="G78" s="146" t="s">
        <v>303</v>
      </c>
      <c r="H78" s="146" t="s">
        <v>304</v>
      </c>
      <c r="I78" s="23">
        <v>300000</v>
      </c>
      <c r="J78" s="23">
        <v>300000</v>
      </c>
      <c r="K78" s="23">
        <v>300000</v>
      </c>
      <c r="L78" s="23"/>
      <c r="M78" s="23"/>
      <c r="N78" s="23"/>
      <c r="O78" s="23"/>
      <c r="P78" s="23"/>
      <c r="Q78" s="23"/>
      <c r="R78" s="23"/>
      <c r="S78" s="23"/>
      <c r="T78" s="23"/>
      <c r="U78" s="23"/>
      <c r="V78" s="23"/>
      <c r="W78" s="23"/>
    </row>
    <row r="79" ht="18.75" customHeight="1" spans="1:23">
      <c r="A79" s="34" t="s">
        <v>140</v>
      </c>
      <c r="B79" s="35"/>
      <c r="C79" s="35"/>
      <c r="D79" s="35"/>
      <c r="E79" s="35"/>
      <c r="F79" s="35"/>
      <c r="G79" s="35"/>
      <c r="H79" s="36"/>
      <c r="I79" s="23">
        <v>58163477.5</v>
      </c>
      <c r="J79" s="23">
        <v>57182828.08</v>
      </c>
      <c r="K79" s="23">
        <v>57182828.08</v>
      </c>
      <c r="L79" s="23"/>
      <c r="M79" s="23"/>
      <c r="N79" s="23">
        <v>410649.42</v>
      </c>
      <c r="O79" s="23"/>
      <c r="P79" s="23"/>
      <c r="Q79" s="23"/>
      <c r="R79" s="23">
        <v>570000</v>
      </c>
      <c r="S79" s="23"/>
      <c r="T79" s="23"/>
      <c r="U79" s="23"/>
      <c r="V79" s="23"/>
      <c r="W79" s="23">
        <v>570000</v>
      </c>
    </row>
  </sheetData>
  <mergeCells count="28">
    <mergeCell ref="A2:W2"/>
    <mergeCell ref="A3:H3"/>
    <mergeCell ref="J4:M4"/>
    <mergeCell ref="N4:P4"/>
    <mergeCell ref="R4:W4"/>
    <mergeCell ref="A79:H79"/>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9" right="0.39" top="0.58" bottom="0.58" header="0.5" footer="0.5"/>
  <pageSetup paperSize="9" scale="57"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161"/>
  <sheetViews>
    <sheetView showZeros="0" workbookViewId="0">
      <selection activeCell="A4" sqref="$A4:$XFD4"/>
    </sheetView>
  </sheetViews>
  <sheetFormatPr defaultColWidth="9.14285714285714" defaultRowHeight="12" customHeight="1"/>
  <cols>
    <col min="1" max="1" width="34.2857142857143" style="123" customWidth="1"/>
    <col min="2" max="2" width="48" style="123" customWidth="1"/>
    <col min="3" max="5" width="18.2857142857143" style="123" customWidth="1"/>
    <col min="6" max="6" width="12" style="123" customWidth="1"/>
    <col min="7" max="7" width="17" style="123" customWidth="1"/>
    <col min="8" max="9" width="12" style="123" customWidth="1"/>
    <col min="10" max="10" width="27.5714285714286" style="123" customWidth="1"/>
    <col min="11" max="16384" width="9.14285714285714" style="123"/>
  </cols>
  <sheetData>
    <row r="1" s="123" customFormat="1" ht="15" customHeight="1" spans="10:10">
      <c r="J1" s="139" t="s">
        <v>359</v>
      </c>
    </row>
    <row r="2" s="123" customFormat="1" ht="36.75" customHeight="1" spans="1:10">
      <c r="A2" s="124" t="str">
        <f>"2025"&amp;"年部门项目支出绩效目标表"</f>
        <v>2025年部门项目支出绩效目标表</v>
      </c>
      <c r="B2" s="125"/>
      <c r="C2" s="125"/>
      <c r="D2" s="125"/>
      <c r="E2" s="125"/>
      <c r="F2" s="126"/>
      <c r="G2" s="125"/>
      <c r="H2" s="126"/>
      <c r="I2" s="126"/>
      <c r="J2" s="125"/>
    </row>
    <row r="3" s="123" customFormat="1" ht="18.75" customHeight="1" spans="1:8">
      <c r="A3" s="127" t="str">
        <f>"单位名称："&amp;"临沧市临翔区交通运输局"</f>
        <v>单位名称：临沧市临翔区交通运输局</v>
      </c>
      <c r="B3" s="128"/>
      <c r="C3" s="128"/>
      <c r="D3" s="128"/>
      <c r="E3" s="128"/>
      <c r="F3" s="129"/>
      <c r="G3" s="128"/>
      <c r="H3" s="129"/>
    </row>
    <row r="4" s="123" customFormat="1" ht="18.75" customHeight="1" spans="1:10">
      <c r="A4" s="130" t="s">
        <v>360</v>
      </c>
      <c r="B4" s="130" t="s">
        <v>361</v>
      </c>
      <c r="C4" s="130" t="s">
        <v>362</v>
      </c>
      <c r="D4" s="130" t="s">
        <v>363</v>
      </c>
      <c r="E4" s="130" t="s">
        <v>364</v>
      </c>
      <c r="F4" s="131" t="s">
        <v>365</v>
      </c>
      <c r="G4" s="130" t="s">
        <v>366</v>
      </c>
      <c r="H4" s="131" t="s">
        <v>367</v>
      </c>
      <c r="I4" s="131" t="s">
        <v>368</v>
      </c>
      <c r="J4" s="130" t="s">
        <v>369</v>
      </c>
    </row>
    <row r="5" s="123" customFormat="1" ht="18.75" customHeight="1" spans="1:10">
      <c r="A5" s="132">
        <v>1</v>
      </c>
      <c r="B5" s="132">
        <v>2</v>
      </c>
      <c r="C5" s="132">
        <v>3</v>
      </c>
      <c r="D5" s="132">
        <v>4</v>
      </c>
      <c r="E5" s="132">
        <v>5</v>
      </c>
      <c r="F5" s="132">
        <v>6</v>
      </c>
      <c r="G5" s="132">
        <v>7</v>
      </c>
      <c r="H5" s="132">
        <v>8</v>
      </c>
      <c r="I5" s="132">
        <v>9</v>
      </c>
      <c r="J5" s="132">
        <v>10</v>
      </c>
    </row>
    <row r="6" s="123" customFormat="1" ht="18.75" customHeight="1" spans="1:10">
      <c r="A6" s="133" t="s">
        <v>71</v>
      </c>
      <c r="B6" s="134"/>
      <c r="C6" s="134"/>
      <c r="D6" s="134"/>
      <c r="E6" s="135"/>
      <c r="F6" s="136"/>
      <c r="G6" s="135"/>
      <c r="H6" s="136"/>
      <c r="I6" s="136"/>
      <c r="J6" s="135"/>
    </row>
    <row r="7" s="123" customFormat="1" ht="18.75" customHeight="1" spans="1:10">
      <c r="A7" s="244" t="s">
        <v>325</v>
      </c>
      <c r="B7" s="138" t="s">
        <v>370</v>
      </c>
      <c r="C7" s="138" t="s">
        <v>371</v>
      </c>
      <c r="D7" s="138" t="s">
        <v>372</v>
      </c>
      <c r="E7" s="133" t="s">
        <v>373</v>
      </c>
      <c r="F7" s="138" t="s">
        <v>374</v>
      </c>
      <c r="G7" s="133" t="s">
        <v>184</v>
      </c>
      <c r="H7" s="138" t="s">
        <v>375</v>
      </c>
      <c r="I7" s="138" t="s">
        <v>376</v>
      </c>
      <c r="J7" s="133" t="s">
        <v>377</v>
      </c>
    </row>
    <row r="8" s="123" customFormat="1" ht="18.75" customHeight="1" spans="1:10">
      <c r="A8" s="137"/>
      <c r="B8" s="138"/>
      <c r="C8" s="138" t="s">
        <v>371</v>
      </c>
      <c r="D8" s="138" t="s">
        <v>378</v>
      </c>
      <c r="E8" s="133" t="s">
        <v>379</v>
      </c>
      <c r="F8" s="138" t="s">
        <v>374</v>
      </c>
      <c r="G8" s="133" t="s">
        <v>380</v>
      </c>
      <c r="H8" s="138" t="s">
        <v>381</v>
      </c>
      <c r="I8" s="138" t="s">
        <v>382</v>
      </c>
      <c r="J8" s="133" t="s">
        <v>383</v>
      </c>
    </row>
    <row r="9" s="123" customFormat="1" ht="18.75" customHeight="1" spans="1:10">
      <c r="A9" s="137"/>
      <c r="B9" s="138"/>
      <c r="C9" s="138" t="s">
        <v>371</v>
      </c>
      <c r="D9" s="138" t="s">
        <v>384</v>
      </c>
      <c r="E9" s="133" t="s">
        <v>385</v>
      </c>
      <c r="F9" s="138" t="s">
        <v>374</v>
      </c>
      <c r="G9" s="133" t="s">
        <v>386</v>
      </c>
      <c r="H9" s="138" t="s">
        <v>381</v>
      </c>
      <c r="I9" s="138" t="s">
        <v>382</v>
      </c>
      <c r="J9" s="133" t="s">
        <v>385</v>
      </c>
    </row>
    <row r="10" s="123" customFormat="1" ht="18.75" customHeight="1" spans="1:10">
      <c r="A10" s="137"/>
      <c r="B10" s="138"/>
      <c r="C10" s="138" t="s">
        <v>387</v>
      </c>
      <c r="D10" s="138" t="s">
        <v>388</v>
      </c>
      <c r="E10" s="133" t="s">
        <v>389</v>
      </c>
      <c r="F10" s="138" t="s">
        <v>374</v>
      </c>
      <c r="G10" s="133" t="s">
        <v>390</v>
      </c>
      <c r="H10" s="138" t="s">
        <v>381</v>
      </c>
      <c r="I10" s="138" t="s">
        <v>382</v>
      </c>
      <c r="J10" s="133" t="s">
        <v>389</v>
      </c>
    </row>
    <row r="11" s="123" customFormat="1" ht="18.75" customHeight="1" spans="1:10">
      <c r="A11" s="137"/>
      <c r="B11" s="138"/>
      <c r="C11" s="138" t="s">
        <v>387</v>
      </c>
      <c r="D11" s="138" t="s">
        <v>391</v>
      </c>
      <c r="E11" s="133" t="s">
        <v>392</v>
      </c>
      <c r="F11" s="138" t="s">
        <v>374</v>
      </c>
      <c r="G11" s="133" t="s">
        <v>380</v>
      </c>
      <c r="H11" s="138" t="s">
        <v>381</v>
      </c>
      <c r="I11" s="138" t="s">
        <v>382</v>
      </c>
      <c r="J11" s="133" t="s">
        <v>393</v>
      </c>
    </row>
    <row r="12" s="123" customFormat="1" ht="18.75" customHeight="1" spans="1:10">
      <c r="A12" s="137"/>
      <c r="B12" s="138"/>
      <c r="C12" s="138" t="s">
        <v>387</v>
      </c>
      <c r="D12" s="138" t="s">
        <v>391</v>
      </c>
      <c r="E12" s="133" t="s">
        <v>394</v>
      </c>
      <c r="F12" s="138" t="s">
        <v>374</v>
      </c>
      <c r="G12" s="133" t="s">
        <v>380</v>
      </c>
      <c r="H12" s="138" t="s">
        <v>381</v>
      </c>
      <c r="I12" s="138" t="s">
        <v>382</v>
      </c>
      <c r="J12" s="133" t="s">
        <v>395</v>
      </c>
    </row>
    <row r="13" s="123" customFormat="1" ht="18.75" customHeight="1" spans="1:10">
      <c r="A13" s="137"/>
      <c r="B13" s="138"/>
      <c r="C13" s="138" t="s">
        <v>396</v>
      </c>
      <c r="D13" s="138" t="s">
        <v>397</v>
      </c>
      <c r="E13" s="133" t="s">
        <v>398</v>
      </c>
      <c r="F13" s="138" t="s">
        <v>399</v>
      </c>
      <c r="G13" s="133" t="s">
        <v>400</v>
      </c>
      <c r="H13" s="138" t="s">
        <v>401</v>
      </c>
      <c r="I13" s="138" t="s">
        <v>376</v>
      </c>
      <c r="J13" s="133" t="s">
        <v>402</v>
      </c>
    </row>
    <row r="14" s="123" customFormat="1" ht="18.75" customHeight="1" spans="1:10">
      <c r="A14" s="244" t="s">
        <v>357</v>
      </c>
      <c r="B14" s="138" t="s">
        <v>403</v>
      </c>
      <c r="C14" s="138" t="s">
        <v>371</v>
      </c>
      <c r="D14" s="138" t="s">
        <v>378</v>
      </c>
      <c r="E14" s="133" t="s">
        <v>404</v>
      </c>
      <c r="F14" s="138" t="s">
        <v>374</v>
      </c>
      <c r="G14" s="133" t="s">
        <v>405</v>
      </c>
      <c r="H14" s="138" t="s">
        <v>381</v>
      </c>
      <c r="I14" s="138" t="s">
        <v>382</v>
      </c>
      <c r="J14" s="133" t="s">
        <v>404</v>
      </c>
    </row>
    <row r="15" s="123" customFormat="1" ht="18.75" customHeight="1" spans="1:10">
      <c r="A15" s="137"/>
      <c r="B15" s="138"/>
      <c r="C15" s="138" t="s">
        <v>387</v>
      </c>
      <c r="D15" s="138" t="s">
        <v>388</v>
      </c>
      <c r="E15" s="133" t="s">
        <v>389</v>
      </c>
      <c r="F15" s="138" t="s">
        <v>374</v>
      </c>
      <c r="G15" s="133" t="s">
        <v>390</v>
      </c>
      <c r="H15" s="138" t="s">
        <v>381</v>
      </c>
      <c r="I15" s="138" t="s">
        <v>382</v>
      </c>
      <c r="J15" s="133" t="s">
        <v>406</v>
      </c>
    </row>
    <row r="16" s="123" customFormat="1" ht="18.75" customHeight="1" spans="1:10">
      <c r="A16" s="137"/>
      <c r="B16" s="138"/>
      <c r="C16" s="138" t="s">
        <v>396</v>
      </c>
      <c r="D16" s="138" t="s">
        <v>397</v>
      </c>
      <c r="E16" s="133" t="s">
        <v>398</v>
      </c>
      <c r="F16" s="138" t="s">
        <v>374</v>
      </c>
      <c r="G16" s="133" t="s">
        <v>407</v>
      </c>
      <c r="H16" s="138" t="s">
        <v>401</v>
      </c>
      <c r="I16" s="138" t="s">
        <v>382</v>
      </c>
      <c r="J16" s="133" t="s">
        <v>408</v>
      </c>
    </row>
    <row r="17" s="123" customFormat="1" ht="18.75" customHeight="1" spans="1:10">
      <c r="A17" s="244" t="s">
        <v>305</v>
      </c>
      <c r="B17" s="138" t="s">
        <v>409</v>
      </c>
      <c r="C17" s="138" t="s">
        <v>371</v>
      </c>
      <c r="D17" s="138" t="s">
        <v>372</v>
      </c>
      <c r="E17" s="133" t="s">
        <v>410</v>
      </c>
      <c r="F17" s="138" t="s">
        <v>374</v>
      </c>
      <c r="G17" s="133" t="s">
        <v>411</v>
      </c>
      <c r="H17" s="138" t="s">
        <v>412</v>
      </c>
      <c r="I17" s="138" t="s">
        <v>376</v>
      </c>
      <c r="J17" s="133" t="s">
        <v>413</v>
      </c>
    </row>
    <row r="18" s="123" customFormat="1" ht="18.75" customHeight="1" spans="1:10">
      <c r="A18" s="137"/>
      <c r="B18" s="138"/>
      <c r="C18" s="138" t="s">
        <v>371</v>
      </c>
      <c r="D18" s="138" t="s">
        <v>372</v>
      </c>
      <c r="E18" s="133" t="s">
        <v>414</v>
      </c>
      <c r="F18" s="138" t="s">
        <v>374</v>
      </c>
      <c r="G18" s="133" t="s">
        <v>415</v>
      </c>
      <c r="H18" s="138" t="s">
        <v>416</v>
      </c>
      <c r="I18" s="138" t="s">
        <v>376</v>
      </c>
      <c r="J18" s="133" t="s">
        <v>417</v>
      </c>
    </row>
    <row r="19" s="123" customFormat="1" ht="18.75" customHeight="1" spans="1:10">
      <c r="A19" s="137"/>
      <c r="B19" s="138"/>
      <c r="C19" s="138" t="s">
        <v>371</v>
      </c>
      <c r="D19" s="138" t="s">
        <v>372</v>
      </c>
      <c r="E19" s="133" t="s">
        <v>418</v>
      </c>
      <c r="F19" s="138" t="s">
        <v>374</v>
      </c>
      <c r="G19" s="133" t="s">
        <v>419</v>
      </c>
      <c r="H19" s="138" t="s">
        <v>416</v>
      </c>
      <c r="I19" s="138" t="s">
        <v>376</v>
      </c>
      <c r="J19" s="133" t="s">
        <v>420</v>
      </c>
    </row>
    <row r="20" s="123" customFormat="1" ht="18.75" customHeight="1" spans="1:10">
      <c r="A20" s="137"/>
      <c r="B20" s="138"/>
      <c r="C20" s="138" t="s">
        <v>371</v>
      </c>
      <c r="D20" s="138" t="s">
        <v>378</v>
      </c>
      <c r="E20" s="133" t="s">
        <v>421</v>
      </c>
      <c r="F20" s="138" t="s">
        <v>374</v>
      </c>
      <c r="G20" s="133" t="s">
        <v>405</v>
      </c>
      <c r="H20" s="138" t="s">
        <v>381</v>
      </c>
      <c r="I20" s="138" t="s">
        <v>382</v>
      </c>
      <c r="J20" s="133" t="s">
        <v>404</v>
      </c>
    </row>
    <row r="21" s="123" customFormat="1" ht="18.75" customHeight="1" spans="1:10">
      <c r="A21" s="137"/>
      <c r="B21" s="138"/>
      <c r="C21" s="138" t="s">
        <v>371</v>
      </c>
      <c r="D21" s="138" t="s">
        <v>378</v>
      </c>
      <c r="E21" s="133" t="s">
        <v>422</v>
      </c>
      <c r="F21" s="138" t="s">
        <v>374</v>
      </c>
      <c r="G21" s="133" t="s">
        <v>423</v>
      </c>
      <c r="H21" s="138" t="s">
        <v>401</v>
      </c>
      <c r="I21" s="138" t="s">
        <v>376</v>
      </c>
      <c r="J21" s="133" t="s">
        <v>424</v>
      </c>
    </row>
    <row r="22" s="123" customFormat="1" ht="18.75" customHeight="1" spans="1:10">
      <c r="A22" s="137"/>
      <c r="B22" s="138"/>
      <c r="C22" s="138" t="s">
        <v>371</v>
      </c>
      <c r="D22" s="138" t="s">
        <v>384</v>
      </c>
      <c r="E22" s="133" t="s">
        <v>385</v>
      </c>
      <c r="F22" s="138" t="s">
        <v>374</v>
      </c>
      <c r="G22" s="133" t="s">
        <v>386</v>
      </c>
      <c r="H22" s="138" t="s">
        <v>381</v>
      </c>
      <c r="I22" s="138" t="s">
        <v>382</v>
      </c>
      <c r="J22" s="133" t="s">
        <v>385</v>
      </c>
    </row>
    <row r="23" s="123" customFormat="1" ht="18.75" customHeight="1" spans="1:10">
      <c r="A23" s="137"/>
      <c r="B23" s="138"/>
      <c r="C23" s="138" t="s">
        <v>371</v>
      </c>
      <c r="D23" s="138" t="s">
        <v>425</v>
      </c>
      <c r="E23" s="133" t="s">
        <v>426</v>
      </c>
      <c r="F23" s="138" t="s">
        <v>374</v>
      </c>
      <c r="G23" s="133" t="s">
        <v>386</v>
      </c>
      <c r="H23" s="138" t="s">
        <v>381</v>
      </c>
      <c r="I23" s="138" t="s">
        <v>382</v>
      </c>
      <c r="J23" s="133" t="s">
        <v>427</v>
      </c>
    </row>
    <row r="24" s="123" customFormat="1" ht="18.75" customHeight="1" spans="1:10">
      <c r="A24" s="137"/>
      <c r="B24" s="138"/>
      <c r="C24" s="138" t="s">
        <v>387</v>
      </c>
      <c r="D24" s="138" t="s">
        <v>388</v>
      </c>
      <c r="E24" s="133" t="s">
        <v>389</v>
      </c>
      <c r="F24" s="138" t="s">
        <v>374</v>
      </c>
      <c r="G24" s="133" t="s">
        <v>390</v>
      </c>
      <c r="H24" s="138" t="s">
        <v>381</v>
      </c>
      <c r="I24" s="138" t="s">
        <v>382</v>
      </c>
      <c r="J24" s="133" t="s">
        <v>428</v>
      </c>
    </row>
    <row r="25" s="123" customFormat="1" ht="18.75" customHeight="1" spans="1:10">
      <c r="A25" s="137"/>
      <c r="B25" s="138"/>
      <c r="C25" s="138" t="s">
        <v>387</v>
      </c>
      <c r="D25" s="138" t="s">
        <v>391</v>
      </c>
      <c r="E25" s="133" t="s">
        <v>392</v>
      </c>
      <c r="F25" s="138" t="s">
        <v>374</v>
      </c>
      <c r="G25" s="133" t="s">
        <v>380</v>
      </c>
      <c r="H25" s="138" t="s">
        <v>381</v>
      </c>
      <c r="I25" s="138" t="s">
        <v>382</v>
      </c>
      <c r="J25" s="133" t="s">
        <v>429</v>
      </c>
    </row>
    <row r="26" s="123" customFormat="1" ht="18.75" customHeight="1" spans="1:10">
      <c r="A26" s="137"/>
      <c r="B26" s="138"/>
      <c r="C26" s="138" t="s">
        <v>387</v>
      </c>
      <c r="D26" s="138" t="s">
        <v>391</v>
      </c>
      <c r="E26" s="133" t="s">
        <v>394</v>
      </c>
      <c r="F26" s="138" t="s">
        <v>374</v>
      </c>
      <c r="G26" s="133" t="s">
        <v>380</v>
      </c>
      <c r="H26" s="138" t="s">
        <v>381</v>
      </c>
      <c r="I26" s="138" t="s">
        <v>382</v>
      </c>
      <c r="J26" s="133" t="s">
        <v>430</v>
      </c>
    </row>
    <row r="27" s="123" customFormat="1" ht="18.75" customHeight="1" spans="1:10">
      <c r="A27" s="137"/>
      <c r="B27" s="138"/>
      <c r="C27" s="138" t="s">
        <v>387</v>
      </c>
      <c r="D27" s="138" t="s">
        <v>431</v>
      </c>
      <c r="E27" s="133" t="s">
        <v>432</v>
      </c>
      <c r="F27" s="138" t="s">
        <v>374</v>
      </c>
      <c r="G27" s="133" t="s">
        <v>433</v>
      </c>
      <c r="H27" s="138" t="s">
        <v>381</v>
      </c>
      <c r="I27" s="138" t="s">
        <v>382</v>
      </c>
      <c r="J27" s="133" t="s">
        <v>432</v>
      </c>
    </row>
    <row r="28" s="123" customFormat="1" ht="18.75" customHeight="1" spans="1:10">
      <c r="A28" s="137"/>
      <c r="B28" s="138"/>
      <c r="C28" s="138" t="s">
        <v>387</v>
      </c>
      <c r="D28" s="138" t="s">
        <v>434</v>
      </c>
      <c r="E28" s="133" t="s">
        <v>435</v>
      </c>
      <c r="F28" s="138" t="s">
        <v>374</v>
      </c>
      <c r="G28" s="133" t="s">
        <v>423</v>
      </c>
      <c r="H28" s="138" t="s">
        <v>401</v>
      </c>
      <c r="I28" s="138" t="s">
        <v>382</v>
      </c>
      <c r="J28" s="133" t="s">
        <v>435</v>
      </c>
    </row>
    <row r="29" s="123" customFormat="1" ht="18.75" customHeight="1" spans="1:10">
      <c r="A29" s="137"/>
      <c r="B29" s="138"/>
      <c r="C29" s="138" t="s">
        <v>396</v>
      </c>
      <c r="D29" s="138" t="s">
        <v>397</v>
      </c>
      <c r="E29" s="133" t="s">
        <v>398</v>
      </c>
      <c r="F29" s="138" t="s">
        <v>399</v>
      </c>
      <c r="G29" s="133" t="s">
        <v>400</v>
      </c>
      <c r="H29" s="138" t="s">
        <v>401</v>
      </c>
      <c r="I29" s="138" t="s">
        <v>382</v>
      </c>
      <c r="J29" s="133" t="s">
        <v>436</v>
      </c>
    </row>
    <row r="30" s="123" customFormat="1" ht="18.75" customHeight="1" spans="1:10">
      <c r="A30" s="244" t="s">
        <v>348</v>
      </c>
      <c r="B30" s="138" t="s">
        <v>437</v>
      </c>
      <c r="C30" s="138" t="s">
        <v>371</v>
      </c>
      <c r="D30" s="138" t="s">
        <v>378</v>
      </c>
      <c r="E30" s="133" t="s">
        <v>421</v>
      </c>
      <c r="F30" s="138" t="s">
        <v>374</v>
      </c>
      <c r="G30" s="133" t="s">
        <v>405</v>
      </c>
      <c r="H30" s="138" t="s">
        <v>381</v>
      </c>
      <c r="I30" s="138" t="s">
        <v>382</v>
      </c>
      <c r="J30" s="133" t="s">
        <v>404</v>
      </c>
    </row>
    <row r="31" s="123" customFormat="1" ht="18.75" customHeight="1" spans="1:10">
      <c r="A31" s="137"/>
      <c r="B31" s="138"/>
      <c r="C31" s="138" t="s">
        <v>371</v>
      </c>
      <c r="D31" s="138" t="s">
        <v>384</v>
      </c>
      <c r="E31" s="133" t="s">
        <v>438</v>
      </c>
      <c r="F31" s="138" t="s">
        <v>374</v>
      </c>
      <c r="G31" s="133" t="s">
        <v>423</v>
      </c>
      <c r="H31" s="138" t="s">
        <v>401</v>
      </c>
      <c r="I31" s="138" t="s">
        <v>382</v>
      </c>
      <c r="J31" s="133" t="s">
        <v>439</v>
      </c>
    </row>
    <row r="32" s="123" customFormat="1" ht="18.75" customHeight="1" spans="1:10">
      <c r="A32" s="137"/>
      <c r="B32" s="138"/>
      <c r="C32" s="138" t="s">
        <v>387</v>
      </c>
      <c r="D32" s="138" t="s">
        <v>391</v>
      </c>
      <c r="E32" s="133" t="s">
        <v>440</v>
      </c>
      <c r="F32" s="138" t="s">
        <v>399</v>
      </c>
      <c r="G32" s="133" t="s">
        <v>407</v>
      </c>
      <c r="H32" s="138" t="s">
        <v>401</v>
      </c>
      <c r="I32" s="138" t="s">
        <v>376</v>
      </c>
      <c r="J32" s="133" t="s">
        <v>441</v>
      </c>
    </row>
    <row r="33" s="123" customFormat="1" ht="18.75" customHeight="1" spans="1:10">
      <c r="A33" s="137"/>
      <c r="B33" s="138"/>
      <c r="C33" s="138" t="s">
        <v>387</v>
      </c>
      <c r="D33" s="138" t="s">
        <v>434</v>
      </c>
      <c r="E33" s="133" t="s">
        <v>442</v>
      </c>
      <c r="F33" s="138" t="s">
        <v>399</v>
      </c>
      <c r="G33" s="133" t="s">
        <v>443</v>
      </c>
      <c r="H33" s="138" t="s">
        <v>444</v>
      </c>
      <c r="I33" s="138" t="s">
        <v>376</v>
      </c>
      <c r="J33" s="133" t="s">
        <v>445</v>
      </c>
    </row>
    <row r="34" s="123" customFormat="1" ht="18.75" customHeight="1" spans="1:10">
      <c r="A34" s="137"/>
      <c r="B34" s="138"/>
      <c r="C34" s="138" t="s">
        <v>396</v>
      </c>
      <c r="D34" s="138" t="s">
        <v>397</v>
      </c>
      <c r="E34" s="133" t="s">
        <v>446</v>
      </c>
      <c r="F34" s="138" t="s">
        <v>399</v>
      </c>
      <c r="G34" s="133" t="s">
        <v>407</v>
      </c>
      <c r="H34" s="138" t="s">
        <v>401</v>
      </c>
      <c r="I34" s="138" t="s">
        <v>376</v>
      </c>
      <c r="J34" s="133" t="s">
        <v>447</v>
      </c>
    </row>
    <row r="35" s="123" customFormat="1" ht="18.75" customHeight="1" spans="1:10">
      <c r="A35" s="244" t="s">
        <v>333</v>
      </c>
      <c r="B35" s="138" t="s">
        <v>448</v>
      </c>
      <c r="C35" s="138" t="s">
        <v>371</v>
      </c>
      <c r="D35" s="138" t="s">
        <v>378</v>
      </c>
      <c r="E35" s="133" t="s">
        <v>449</v>
      </c>
      <c r="F35" s="138" t="s">
        <v>374</v>
      </c>
      <c r="G35" s="133" t="s">
        <v>423</v>
      </c>
      <c r="H35" s="138" t="s">
        <v>401</v>
      </c>
      <c r="I35" s="138" t="s">
        <v>376</v>
      </c>
      <c r="J35" s="133" t="s">
        <v>450</v>
      </c>
    </row>
    <row r="36" s="123" customFormat="1" ht="18.75" customHeight="1" spans="1:10">
      <c r="A36" s="137"/>
      <c r="B36" s="138"/>
      <c r="C36" s="138" t="s">
        <v>371</v>
      </c>
      <c r="D36" s="138" t="s">
        <v>378</v>
      </c>
      <c r="E36" s="133" t="s">
        <v>421</v>
      </c>
      <c r="F36" s="138" t="s">
        <v>374</v>
      </c>
      <c r="G36" s="133" t="s">
        <v>405</v>
      </c>
      <c r="H36" s="138" t="s">
        <v>381</v>
      </c>
      <c r="I36" s="138" t="s">
        <v>382</v>
      </c>
      <c r="J36" s="133" t="s">
        <v>404</v>
      </c>
    </row>
    <row r="37" s="123" customFormat="1" ht="18.75" customHeight="1" spans="1:10">
      <c r="A37" s="137"/>
      <c r="B37" s="138"/>
      <c r="C37" s="138" t="s">
        <v>371</v>
      </c>
      <c r="D37" s="138" t="s">
        <v>384</v>
      </c>
      <c r="E37" s="133" t="s">
        <v>451</v>
      </c>
      <c r="F37" s="138" t="s">
        <v>374</v>
      </c>
      <c r="G37" s="133" t="s">
        <v>423</v>
      </c>
      <c r="H37" s="138" t="s">
        <v>401</v>
      </c>
      <c r="I37" s="138" t="s">
        <v>376</v>
      </c>
      <c r="J37" s="133" t="s">
        <v>452</v>
      </c>
    </row>
    <row r="38" s="123" customFormat="1" ht="18.75" customHeight="1" spans="1:10">
      <c r="A38" s="137"/>
      <c r="B38" s="138"/>
      <c r="C38" s="138" t="s">
        <v>387</v>
      </c>
      <c r="D38" s="138" t="s">
        <v>434</v>
      </c>
      <c r="E38" s="133" t="s">
        <v>453</v>
      </c>
      <c r="F38" s="138" t="s">
        <v>374</v>
      </c>
      <c r="G38" s="133" t="s">
        <v>423</v>
      </c>
      <c r="H38" s="138" t="s">
        <v>401</v>
      </c>
      <c r="I38" s="138" t="s">
        <v>376</v>
      </c>
      <c r="J38" s="133" t="s">
        <v>454</v>
      </c>
    </row>
    <row r="39" s="123" customFormat="1" ht="18.75" customHeight="1" spans="1:10">
      <c r="A39" s="137"/>
      <c r="B39" s="138"/>
      <c r="C39" s="138" t="s">
        <v>396</v>
      </c>
      <c r="D39" s="138" t="s">
        <v>397</v>
      </c>
      <c r="E39" s="133" t="s">
        <v>455</v>
      </c>
      <c r="F39" s="138" t="s">
        <v>456</v>
      </c>
      <c r="G39" s="133" t="s">
        <v>183</v>
      </c>
      <c r="H39" s="138" t="s">
        <v>457</v>
      </c>
      <c r="I39" s="138" t="s">
        <v>376</v>
      </c>
      <c r="J39" s="133" t="s">
        <v>458</v>
      </c>
    </row>
    <row r="40" s="123" customFormat="1" ht="18.75" customHeight="1" spans="1:10">
      <c r="A40" s="244" t="s">
        <v>315</v>
      </c>
      <c r="B40" s="138" t="s">
        <v>459</v>
      </c>
      <c r="C40" s="138" t="s">
        <v>371</v>
      </c>
      <c r="D40" s="138" t="s">
        <v>378</v>
      </c>
      <c r="E40" s="133" t="s">
        <v>460</v>
      </c>
      <c r="F40" s="138" t="s">
        <v>374</v>
      </c>
      <c r="G40" s="133" t="s">
        <v>423</v>
      </c>
      <c r="H40" s="138" t="s">
        <v>401</v>
      </c>
      <c r="I40" s="138" t="s">
        <v>382</v>
      </c>
      <c r="J40" s="133" t="s">
        <v>461</v>
      </c>
    </row>
    <row r="41" s="123" customFormat="1" ht="18.75" customHeight="1" spans="1:10">
      <c r="A41" s="137"/>
      <c r="B41" s="138"/>
      <c r="C41" s="138" t="s">
        <v>371</v>
      </c>
      <c r="D41" s="138" t="s">
        <v>378</v>
      </c>
      <c r="E41" s="133" t="s">
        <v>462</v>
      </c>
      <c r="F41" s="138" t="s">
        <v>399</v>
      </c>
      <c r="G41" s="133" t="s">
        <v>463</v>
      </c>
      <c r="H41" s="138" t="s">
        <v>401</v>
      </c>
      <c r="I41" s="138" t="s">
        <v>376</v>
      </c>
      <c r="J41" s="133" t="s">
        <v>464</v>
      </c>
    </row>
    <row r="42" s="123" customFormat="1" ht="18.75" customHeight="1" spans="1:10">
      <c r="A42" s="137"/>
      <c r="B42" s="138"/>
      <c r="C42" s="138" t="s">
        <v>387</v>
      </c>
      <c r="D42" s="138" t="s">
        <v>391</v>
      </c>
      <c r="E42" s="133" t="s">
        <v>465</v>
      </c>
      <c r="F42" s="138" t="s">
        <v>374</v>
      </c>
      <c r="G42" s="133" t="s">
        <v>466</v>
      </c>
      <c r="H42" s="138" t="s">
        <v>381</v>
      </c>
      <c r="I42" s="138" t="s">
        <v>382</v>
      </c>
      <c r="J42" s="133" t="s">
        <v>467</v>
      </c>
    </row>
    <row r="43" s="123" customFormat="1" ht="18.75" customHeight="1" spans="1:10">
      <c r="A43" s="137"/>
      <c r="B43" s="138"/>
      <c r="C43" s="138" t="s">
        <v>387</v>
      </c>
      <c r="D43" s="138" t="s">
        <v>391</v>
      </c>
      <c r="E43" s="133" t="s">
        <v>468</v>
      </c>
      <c r="F43" s="138" t="s">
        <v>374</v>
      </c>
      <c r="G43" s="133" t="s">
        <v>466</v>
      </c>
      <c r="H43" s="138" t="s">
        <v>381</v>
      </c>
      <c r="I43" s="138" t="s">
        <v>382</v>
      </c>
      <c r="J43" s="133" t="s">
        <v>467</v>
      </c>
    </row>
    <row r="44" s="123" customFormat="1" ht="18.75" customHeight="1" spans="1:10">
      <c r="A44" s="137"/>
      <c r="B44" s="138"/>
      <c r="C44" s="138" t="s">
        <v>387</v>
      </c>
      <c r="D44" s="138" t="s">
        <v>431</v>
      </c>
      <c r="E44" s="133" t="s">
        <v>469</v>
      </c>
      <c r="F44" s="138" t="s">
        <v>374</v>
      </c>
      <c r="G44" s="133" t="s">
        <v>470</v>
      </c>
      <c r="H44" s="138" t="s">
        <v>381</v>
      </c>
      <c r="I44" s="138" t="s">
        <v>382</v>
      </c>
      <c r="J44" s="133" t="s">
        <v>471</v>
      </c>
    </row>
    <row r="45" s="123" customFormat="1" ht="18.75" customHeight="1" spans="1:10">
      <c r="A45" s="137"/>
      <c r="B45" s="138"/>
      <c r="C45" s="138" t="s">
        <v>396</v>
      </c>
      <c r="D45" s="138" t="s">
        <v>397</v>
      </c>
      <c r="E45" s="133" t="s">
        <v>472</v>
      </c>
      <c r="F45" s="138" t="s">
        <v>399</v>
      </c>
      <c r="G45" s="133" t="s">
        <v>407</v>
      </c>
      <c r="H45" s="138" t="s">
        <v>401</v>
      </c>
      <c r="I45" s="138" t="s">
        <v>376</v>
      </c>
      <c r="J45" s="133" t="s">
        <v>473</v>
      </c>
    </row>
    <row r="46" s="123" customFormat="1" ht="18.75" customHeight="1" spans="1:10">
      <c r="A46" s="244" t="s">
        <v>355</v>
      </c>
      <c r="B46" s="138" t="s">
        <v>474</v>
      </c>
      <c r="C46" s="138" t="s">
        <v>371</v>
      </c>
      <c r="D46" s="138" t="s">
        <v>372</v>
      </c>
      <c r="E46" s="133" t="s">
        <v>475</v>
      </c>
      <c r="F46" s="138" t="s">
        <v>374</v>
      </c>
      <c r="G46" s="133" t="s">
        <v>476</v>
      </c>
      <c r="H46" s="138" t="s">
        <v>412</v>
      </c>
      <c r="I46" s="138" t="s">
        <v>376</v>
      </c>
      <c r="J46" s="133" t="s">
        <v>477</v>
      </c>
    </row>
    <row r="47" s="123" customFormat="1" ht="18.75" customHeight="1" spans="1:10">
      <c r="A47" s="137"/>
      <c r="B47" s="138"/>
      <c r="C47" s="138" t="s">
        <v>371</v>
      </c>
      <c r="D47" s="138" t="s">
        <v>372</v>
      </c>
      <c r="E47" s="133" t="s">
        <v>478</v>
      </c>
      <c r="F47" s="138" t="s">
        <v>374</v>
      </c>
      <c r="G47" s="133" t="s">
        <v>479</v>
      </c>
      <c r="H47" s="138" t="s">
        <v>412</v>
      </c>
      <c r="I47" s="138" t="s">
        <v>376</v>
      </c>
      <c r="J47" s="133" t="s">
        <v>477</v>
      </c>
    </row>
    <row r="48" s="123" customFormat="1" ht="18.75" customHeight="1" spans="1:10">
      <c r="A48" s="137"/>
      <c r="B48" s="138"/>
      <c r="C48" s="138" t="s">
        <v>371</v>
      </c>
      <c r="D48" s="138" t="s">
        <v>378</v>
      </c>
      <c r="E48" s="133" t="s">
        <v>480</v>
      </c>
      <c r="F48" s="138" t="s">
        <v>374</v>
      </c>
      <c r="G48" s="133" t="s">
        <v>184</v>
      </c>
      <c r="H48" s="138" t="s">
        <v>416</v>
      </c>
      <c r="I48" s="138" t="s">
        <v>376</v>
      </c>
      <c r="J48" s="133" t="s">
        <v>480</v>
      </c>
    </row>
    <row r="49" s="123" customFormat="1" ht="18.75" customHeight="1" spans="1:10">
      <c r="A49" s="137"/>
      <c r="B49" s="138"/>
      <c r="C49" s="138" t="s">
        <v>371</v>
      </c>
      <c r="D49" s="138" t="s">
        <v>378</v>
      </c>
      <c r="E49" s="133" t="s">
        <v>481</v>
      </c>
      <c r="F49" s="138" t="s">
        <v>374</v>
      </c>
      <c r="G49" s="133" t="s">
        <v>482</v>
      </c>
      <c r="H49" s="138" t="s">
        <v>416</v>
      </c>
      <c r="I49" s="138" t="s">
        <v>376</v>
      </c>
      <c r="J49" s="133" t="s">
        <v>481</v>
      </c>
    </row>
    <row r="50" s="123" customFormat="1" ht="18.75" customHeight="1" spans="1:10">
      <c r="A50" s="137"/>
      <c r="B50" s="138"/>
      <c r="C50" s="138" t="s">
        <v>371</v>
      </c>
      <c r="D50" s="138" t="s">
        <v>378</v>
      </c>
      <c r="E50" s="133" t="s">
        <v>483</v>
      </c>
      <c r="F50" s="138" t="s">
        <v>374</v>
      </c>
      <c r="G50" s="133" t="s">
        <v>423</v>
      </c>
      <c r="H50" s="138" t="s">
        <v>401</v>
      </c>
      <c r="I50" s="138" t="s">
        <v>382</v>
      </c>
      <c r="J50" s="133" t="s">
        <v>484</v>
      </c>
    </row>
    <row r="51" s="123" customFormat="1" ht="18.75" customHeight="1" spans="1:10">
      <c r="A51" s="137"/>
      <c r="B51" s="138"/>
      <c r="C51" s="138" t="s">
        <v>371</v>
      </c>
      <c r="D51" s="138" t="s">
        <v>384</v>
      </c>
      <c r="E51" s="133" t="s">
        <v>385</v>
      </c>
      <c r="F51" s="138" t="s">
        <v>374</v>
      </c>
      <c r="G51" s="133" t="s">
        <v>386</v>
      </c>
      <c r="H51" s="138" t="s">
        <v>381</v>
      </c>
      <c r="I51" s="138" t="s">
        <v>382</v>
      </c>
      <c r="J51" s="133" t="s">
        <v>385</v>
      </c>
    </row>
    <row r="52" s="123" customFormat="1" ht="18.75" customHeight="1" spans="1:10">
      <c r="A52" s="137"/>
      <c r="B52" s="138"/>
      <c r="C52" s="138" t="s">
        <v>387</v>
      </c>
      <c r="D52" s="138" t="s">
        <v>388</v>
      </c>
      <c r="E52" s="133" t="s">
        <v>485</v>
      </c>
      <c r="F52" s="138" t="s">
        <v>374</v>
      </c>
      <c r="G52" s="133" t="s">
        <v>390</v>
      </c>
      <c r="H52" s="138" t="s">
        <v>381</v>
      </c>
      <c r="I52" s="138" t="s">
        <v>382</v>
      </c>
      <c r="J52" s="133" t="s">
        <v>485</v>
      </c>
    </row>
    <row r="53" s="123" customFormat="1" ht="18.75" customHeight="1" spans="1:10">
      <c r="A53" s="137"/>
      <c r="B53" s="138"/>
      <c r="C53" s="138" t="s">
        <v>387</v>
      </c>
      <c r="D53" s="138" t="s">
        <v>431</v>
      </c>
      <c r="E53" s="133" t="s">
        <v>432</v>
      </c>
      <c r="F53" s="138" t="s">
        <v>374</v>
      </c>
      <c r="G53" s="133" t="s">
        <v>433</v>
      </c>
      <c r="H53" s="138" t="s">
        <v>381</v>
      </c>
      <c r="I53" s="138" t="s">
        <v>382</v>
      </c>
      <c r="J53" s="133" t="s">
        <v>432</v>
      </c>
    </row>
    <row r="54" s="123" customFormat="1" ht="18.75" customHeight="1" spans="1:10">
      <c r="A54" s="137"/>
      <c r="B54" s="138"/>
      <c r="C54" s="138" t="s">
        <v>387</v>
      </c>
      <c r="D54" s="138" t="s">
        <v>434</v>
      </c>
      <c r="E54" s="133" t="s">
        <v>486</v>
      </c>
      <c r="F54" s="138" t="s">
        <v>374</v>
      </c>
      <c r="G54" s="133" t="s">
        <v>423</v>
      </c>
      <c r="H54" s="138" t="s">
        <v>401</v>
      </c>
      <c r="I54" s="138" t="s">
        <v>382</v>
      </c>
      <c r="J54" s="133" t="s">
        <v>487</v>
      </c>
    </row>
    <row r="55" s="123" customFormat="1" ht="18.75" customHeight="1" spans="1:10">
      <c r="A55" s="137"/>
      <c r="B55" s="138"/>
      <c r="C55" s="138" t="s">
        <v>396</v>
      </c>
      <c r="D55" s="138" t="s">
        <v>397</v>
      </c>
      <c r="E55" s="133" t="s">
        <v>488</v>
      </c>
      <c r="F55" s="138" t="s">
        <v>399</v>
      </c>
      <c r="G55" s="133" t="s">
        <v>489</v>
      </c>
      <c r="H55" s="138" t="s">
        <v>401</v>
      </c>
      <c r="I55" s="138" t="s">
        <v>376</v>
      </c>
      <c r="J55" s="133" t="s">
        <v>490</v>
      </c>
    </row>
    <row r="56" s="123" customFormat="1" ht="18.75" customHeight="1" spans="1:10">
      <c r="A56" s="244" t="s">
        <v>307</v>
      </c>
      <c r="B56" s="138" t="s">
        <v>491</v>
      </c>
      <c r="C56" s="138" t="s">
        <v>371</v>
      </c>
      <c r="D56" s="138" t="s">
        <v>372</v>
      </c>
      <c r="E56" s="133" t="s">
        <v>492</v>
      </c>
      <c r="F56" s="138" t="s">
        <v>374</v>
      </c>
      <c r="G56" s="133">
        <v>2097.171</v>
      </c>
      <c r="H56" s="138" t="s">
        <v>412</v>
      </c>
      <c r="I56" s="138" t="s">
        <v>376</v>
      </c>
      <c r="J56" s="133" t="s">
        <v>493</v>
      </c>
    </row>
    <row r="57" s="123" customFormat="1" ht="18.75" customHeight="1" spans="1:10">
      <c r="A57" s="137"/>
      <c r="B57" s="138"/>
      <c r="C57" s="138" t="s">
        <v>371</v>
      </c>
      <c r="D57" s="138" t="s">
        <v>372</v>
      </c>
      <c r="E57" s="133" t="s">
        <v>494</v>
      </c>
      <c r="F57" s="138" t="s">
        <v>374</v>
      </c>
      <c r="G57" s="133">
        <v>2116.1</v>
      </c>
      <c r="H57" s="138" t="s">
        <v>495</v>
      </c>
      <c r="I57" s="138" t="s">
        <v>376</v>
      </c>
      <c r="J57" s="133" t="s">
        <v>496</v>
      </c>
    </row>
    <row r="58" s="123" customFormat="1" ht="18.75" customHeight="1" spans="1:10">
      <c r="A58" s="137"/>
      <c r="B58" s="138"/>
      <c r="C58" s="138" t="s">
        <v>371</v>
      </c>
      <c r="D58" s="138" t="s">
        <v>372</v>
      </c>
      <c r="E58" s="133" t="s">
        <v>497</v>
      </c>
      <c r="F58" s="138" t="s">
        <v>374</v>
      </c>
      <c r="G58" s="133">
        <v>51.248</v>
      </c>
      <c r="H58" s="138" t="s">
        <v>412</v>
      </c>
      <c r="I58" s="138" t="s">
        <v>376</v>
      </c>
      <c r="J58" s="133" t="s">
        <v>498</v>
      </c>
    </row>
    <row r="59" s="123" customFormat="1" ht="18.75" customHeight="1" spans="1:10">
      <c r="A59" s="137"/>
      <c r="B59" s="138"/>
      <c r="C59" s="138" t="s">
        <v>371</v>
      </c>
      <c r="D59" s="138" t="s">
        <v>378</v>
      </c>
      <c r="E59" s="138" t="s">
        <v>499</v>
      </c>
      <c r="F59" s="138" t="s">
        <v>399</v>
      </c>
      <c r="G59" s="138" t="s">
        <v>415</v>
      </c>
      <c r="H59" s="138" t="s">
        <v>401</v>
      </c>
      <c r="I59" s="138" t="s">
        <v>376</v>
      </c>
      <c r="J59" s="138" t="s">
        <v>500</v>
      </c>
    </row>
    <row r="60" s="123" customFormat="1" ht="18.75" customHeight="1" spans="1:10">
      <c r="A60" s="137"/>
      <c r="B60" s="138"/>
      <c r="C60" s="138" t="s">
        <v>371</v>
      </c>
      <c r="D60" s="138" t="s">
        <v>378</v>
      </c>
      <c r="E60" s="138" t="s">
        <v>501</v>
      </c>
      <c r="F60" s="138" t="s">
        <v>399</v>
      </c>
      <c r="G60" s="138" t="s">
        <v>400</v>
      </c>
      <c r="H60" s="138" t="s">
        <v>401</v>
      </c>
      <c r="I60" s="138" t="s">
        <v>376</v>
      </c>
      <c r="J60" s="138" t="s">
        <v>502</v>
      </c>
    </row>
    <row r="61" s="123" customFormat="1" ht="18.75" customHeight="1" spans="1:10">
      <c r="A61" s="137"/>
      <c r="B61" s="138"/>
      <c r="C61" s="138" t="s">
        <v>371</v>
      </c>
      <c r="D61" s="138" t="s">
        <v>378</v>
      </c>
      <c r="E61" s="138" t="s">
        <v>503</v>
      </c>
      <c r="F61" s="138" t="s">
        <v>399</v>
      </c>
      <c r="G61" s="138" t="s">
        <v>504</v>
      </c>
      <c r="H61" s="138" t="s">
        <v>401</v>
      </c>
      <c r="I61" s="138" t="s">
        <v>376</v>
      </c>
      <c r="J61" s="138" t="s">
        <v>505</v>
      </c>
    </row>
    <row r="62" s="123" customFormat="1" ht="18.75" customHeight="1" spans="1:10">
      <c r="A62" s="137"/>
      <c r="B62" s="138"/>
      <c r="C62" s="138" t="s">
        <v>371</v>
      </c>
      <c r="D62" s="138" t="s">
        <v>378</v>
      </c>
      <c r="E62" s="138" t="s">
        <v>506</v>
      </c>
      <c r="F62" s="138" t="s">
        <v>399</v>
      </c>
      <c r="G62" s="138" t="s">
        <v>185</v>
      </c>
      <c r="H62" s="138" t="s">
        <v>401</v>
      </c>
      <c r="I62" s="138" t="s">
        <v>376</v>
      </c>
      <c r="J62" s="138" t="s">
        <v>507</v>
      </c>
    </row>
    <row r="63" s="123" customFormat="1" ht="18.75" customHeight="1" spans="1:10">
      <c r="A63" s="137"/>
      <c r="B63" s="138"/>
      <c r="C63" s="138" t="s">
        <v>371</v>
      </c>
      <c r="D63" s="138" t="s">
        <v>378</v>
      </c>
      <c r="E63" s="138" t="s">
        <v>421</v>
      </c>
      <c r="F63" s="138" t="s">
        <v>374</v>
      </c>
      <c r="G63" s="138" t="s">
        <v>386</v>
      </c>
      <c r="H63" s="138" t="s">
        <v>381</v>
      </c>
      <c r="I63" s="138" t="s">
        <v>382</v>
      </c>
      <c r="J63" s="138" t="s">
        <v>404</v>
      </c>
    </row>
    <row r="64" s="123" customFormat="1" ht="18.75" customHeight="1" spans="1:10">
      <c r="A64" s="137"/>
      <c r="B64" s="138"/>
      <c r="C64" s="138" t="s">
        <v>371</v>
      </c>
      <c r="D64" s="138" t="s">
        <v>378</v>
      </c>
      <c r="E64" s="138" t="s">
        <v>422</v>
      </c>
      <c r="F64" s="138" t="s">
        <v>374</v>
      </c>
      <c r="G64" s="138" t="s">
        <v>423</v>
      </c>
      <c r="H64" s="138" t="s">
        <v>401</v>
      </c>
      <c r="I64" s="138" t="s">
        <v>376</v>
      </c>
      <c r="J64" s="138" t="s">
        <v>508</v>
      </c>
    </row>
    <row r="65" s="123" customFormat="1" ht="18.75" customHeight="1" spans="1:10">
      <c r="A65" s="137"/>
      <c r="B65" s="138"/>
      <c r="C65" s="138" t="s">
        <v>371</v>
      </c>
      <c r="D65" s="138" t="s">
        <v>378</v>
      </c>
      <c r="E65" s="138" t="s">
        <v>509</v>
      </c>
      <c r="F65" s="138" t="s">
        <v>374</v>
      </c>
      <c r="G65" s="138" t="s">
        <v>423</v>
      </c>
      <c r="H65" s="138" t="s">
        <v>401</v>
      </c>
      <c r="I65" s="138" t="s">
        <v>376</v>
      </c>
      <c r="J65" s="138" t="s">
        <v>510</v>
      </c>
    </row>
    <row r="66" s="123" customFormat="1" ht="18.75" customHeight="1" spans="1:10">
      <c r="A66" s="137"/>
      <c r="B66" s="138"/>
      <c r="C66" s="138" t="s">
        <v>371</v>
      </c>
      <c r="D66" s="138" t="s">
        <v>384</v>
      </c>
      <c r="E66" s="138" t="s">
        <v>385</v>
      </c>
      <c r="F66" s="138" t="s">
        <v>374</v>
      </c>
      <c r="G66" s="138" t="s">
        <v>386</v>
      </c>
      <c r="H66" s="138" t="s">
        <v>381</v>
      </c>
      <c r="I66" s="138" t="s">
        <v>382</v>
      </c>
      <c r="J66" s="138" t="s">
        <v>385</v>
      </c>
    </row>
    <row r="67" s="123" customFormat="1" ht="18.75" customHeight="1" spans="1:10">
      <c r="A67" s="137"/>
      <c r="B67" s="138"/>
      <c r="C67" s="138" t="s">
        <v>371</v>
      </c>
      <c r="D67" s="138" t="s">
        <v>425</v>
      </c>
      <c r="E67" s="138" t="s">
        <v>426</v>
      </c>
      <c r="F67" s="138" t="s">
        <v>374</v>
      </c>
      <c r="G67" s="138" t="s">
        <v>423</v>
      </c>
      <c r="H67" s="138" t="s">
        <v>401</v>
      </c>
      <c r="I67" s="138" t="s">
        <v>382</v>
      </c>
      <c r="J67" s="138" t="s">
        <v>511</v>
      </c>
    </row>
    <row r="68" s="123" customFormat="1" ht="18.75" customHeight="1" spans="1:10">
      <c r="A68" s="137"/>
      <c r="B68" s="138"/>
      <c r="C68" s="138" t="s">
        <v>387</v>
      </c>
      <c r="D68" s="138" t="s">
        <v>388</v>
      </c>
      <c r="E68" s="133" t="s">
        <v>389</v>
      </c>
      <c r="F68" s="138" t="s">
        <v>374</v>
      </c>
      <c r="G68" s="133" t="s">
        <v>386</v>
      </c>
      <c r="H68" s="138" t="s">
        <v>381</v>
      </c>
      <c r="I68" s="138" t="s">
        <v>382</v>
      </c>
      <c r="J68" s="133" t="s">
        <v>512</v>
      </c>
    </row>
    <row r="69" s="123" customFormat="1" ht="18.75" customHeight="1" spans="1:10">
      <c r="A69" s="137"/>
      <c r="B69" s="138"/>
      <c r="C69" s="138" t="s">
        <v>387</v>
      </c>
      <c r="D69" s="138" t="s">
        <v>391</v>
      </c>
      <c r="E69" s="133" t="s">
        <v>392</v>
      </c>
      <c r="F69" s="133" t="s">
        <v>374</v>
      </c>
      <c r="G69" s="133" t="s">
        <v>380</v>
      </c>
      <c r="H69" s="133" t="s">
        <v>381</v>
      </c>
      <c r="I69" s="133" t="s">
        <v>382</v>
      </c>
      <c r="J69" s="133" t="s">
        <v>513</v>
      </c>
    </row>
    <row r="70" s="123" customFormat="1" ht="18.75" customHeight="1" spans="1:10">
      <c r="A70" s="137"/>
      <c r="B70" s="138"/>
      <c r="C70" s="138" t="s">
        <v>387</v>
      </c>
      <c r="D70" s="138" t="s">
        <v>391</v>
      </c>
      <c r="E70" s="133" t="s">
        <v>394</v>
      </c>
      <c r="F70" s="133" t="s">
        <v>374</v>
      </c>
      <c r="G70" s="133" t="s">
        <v>380</v>
      </c>
      <c r="H70" s="133" t="s">
        <v>381</v>
      </c>
      <c r="I70" s="133" t="s">
        <v>382</v>
      </c>
      <c r="J70" s="133" t="s">
        <v>395</v>
      </c>
    </row>
    <row r="71" s="123" customFormat="1" ht="18.75" customHeight="1" spans="1:10">
      <c r="A71" s="137"/>
      <c r="B71" s="138"/>
      <c r="C71" s="138" t="s">
        <v>387</v>
      </c>
      <c r="D71" s="138" t="s">
        <v>431</v>
      </c>
      <c r="E71" s="133" t="s">
        <v>432</v>
      </c>
      <c r="F71" s="133" t="s">
        <v>374</v>
      </c>
      <c r="G71" s="133" t="s">
        <v>433</v>
      </c>
      <c r="H71" s="133" t="s">
        <v>381</v>
      </c>
      <c r="I71" s="133" t="s">
        <v>382</v>
      </c>
      <c r="J71" s="133" t="s">
        <v>432</v>
      </c>
    </row>
    <row r="72" s="123" customFormat="1" ht="18.75" customHeight="1" spans="1:10">
      <c r="A72" s="137"/>
      <c r="B72" s="138"/>
      <c r="C72" s="138" t="s">
        <v>387</v>
      </c>
      <c r="D72" s="138" t="s">
        <v>434</v>
      </c>
      <c r="E72" s="133" t="s">
        <v>514</v>
      </c>
      <c r="F72" s="133" t="s">
        <v>374</v>
      </c>
      <c r="G72" s="133" t="s">
        <v>423</v>
      </c>
      <c r="H72" s="133" t="s">
        <v>401</v>
      </c>
      <c r="I72" s="133" t="s">
        <v>382</v>
      </c>
      <c r="J72" s="133" t="s">
        <v>515</v>
      </c>
    </row>
    <row r="73" s="123" customFormat="1" ht="18.75" customHeight="1" spans="1:10">
      <c r="A73" s="137"/>
      <c r="B73" s="138"/>
      <c r="C73" s="138" t="s">
        <v>396</v>
      </c>
      <c r="D73" s="138" t="s">
        <v>397</v>
      </c>
      <c r="E73" s="133" t="s">
        <v>488</v>
      </c>
      <c r="F73" s="133" t="s">
        <v>399</v>
      </c>
      <c r="G73" s="133" t="s">
        <v>400</v>
      </c>
      <c r="H73" s="133" t="s">
        <v>401</v>
      </c>
      <c r="I73" s="133" t="s">
        <v>382</v>
      </c>
      <c r="J73" s="133" t="s">
        <v>516</v>
      </c>
    </row>
    <row r="74" s="123" customFormat="1" ht="18.75" customHeight="1" spans="1:10">
      <c r="A74" s="244" t="s">
        <v>341</v>
      </c>
      <c r="B74" s="138" t="s">
        <v>517</v>
      </c>
      <c r="C74" s="138" t="s">
        <v>371</v>
      </c>
      <c r="D74" s="138" t="s">
        <v>372</v>
      </c>
      <c r="E74" s="133" t="s">
        <v>518</v>
      </c>
      <c r="F74" s="138" t="s">
        <v>374</v>
      </c>
      <c r="G74" s="133" t="s">
        <v>415</v>
      </c>
      <c r="H74" s="138" t="s">
        <v>519</v>
      </c>
      <c r="I74" s="138" t="s">
        <v>376</v>
      </c>
      <c r="J74" s="133" t="s">
        <v>520</v>
      </c>
    </row>
    <row r="75" s="123" customFormat="1" ht="18.75" customHeight="1" spans="1:10">
      <c r="A75" s="137"/>
      <c r="B75" s="138"/>
      <c r="C75" s="138" t="s">
        <v>371</v>
      </c>
      <c r="D75" s="138" t="s">
        <v>378</v>
      </c>
      <c r="E75" s="133" t="s">
        <v>521</v>
      </c>
      <c r="F75" s="138" t="s">
        <v>374</v>
      </c>
      <c r="G75" s="133" t="s">
        <v>423</v>
      </c>
      <c r="H75" s="138" t="s">
        <v>401</v>
      </c>
      <c r="I75" s="138" t="s">
        <v>382</v>
      </c>
      <c r="J75" s="133" t="s">
        <v>522</v>
      </c>
    </row>
    <row r="76" s="123" customFormat="1" ht="18.75" customHeight="1" spans="1:10">
      <c r="A76" s="137"/>
      <c r="B76" s="138"/>
      <c r="C76" s="138" t="s">
        <v>371</v>
      </c>
      <c r="D76" s="138" t="s">
        <v>384</v>
      </c>
      <c r="E76" s="133" t="s">
        <v>523</v>
      </c>
      <c r="F76" s="138" t="s">
        <v>374</v>
      </c>
      <c r="G76" s="133" t="s">
        <v>423</v>
      </c>
      <c r="H76" s="138" t="s">
        <v>401</v>
      </c>
      <c r="I76" s="138" t="s">
        <v>382</v>
      </c>
      <c r="J76" s="133" t="s">
        <v>524</v>
      </c>
    </row>
    <row r="77" s="123" customFormat="1" ht="18.75" customHeight="1" spans="1:10">
      <c r="A77" s="137"/>
      <c r="B77" s="138"/>
      <c r="C77" s="138" t="s">
        <v>387</v>
      </c>
      <c r="D77" s="138" t="s">
        <v>391</v>
      </c>
      <c r="E77" s="133" t="s">
        <v>525</v>
      </c>
      <c r="F77" s="138" t="s">
        <v>374</v>
      </c>
      <c r="G77" s="133" t="s">
        <v>423</v>
      </c>
      <c r="H77" s="138" t="s">
        <v>401</v>
      </c>
      <c r="I77" s="138" t="s">
        <v>382</v>
      </c>
      <c r="J77" s="133" t="s">
        <v>526</v>
      </c>
    </row>
    <row r="78" s="123" customFormat="1" ht="18.75" customHeight="1" spans="1:10">
      <c r="A78" s="137"/>
      <c r="B78" s="138"/>
      <c r="C78" s="138" t="s">
        <v>396</v>
      </c>
      <c r="D78" s="138" t="s">
        <v>397</v>
      </c>
      <c r="E78" s="133" t="s">
        <v>472</v>
      </c>
      <c r="F78" s="138" t="s">
        <v>374</v>
      </c>
      <c r="G78" s="133" t="s">
        <v>407</v>
      </c>
      <c r="H78" s="138" t="s">
        <v>401</v>
      </c>
      <c r="I78" s="138" t="s">
        <v>382</v>
      </c>
      <c r="J78" s="133" t="s">
        <v>527</v>
      </c>
    </row>
    <row r="79" s="123" customFormat="1" ht="18.75" customHeight="1" spans="1:10">
      <c r="A79" s="244" t="s">
        <v>346</v>
      </c>
      <c r="B79" s="138" t="s">
        <v>528</v>
      </c>
      <c r="C79" s="138" t="s">
        <v>371</v>
      </c>
      <c r="D79" s="138" t="s">
        <v>372</v>
      </c>
      <c r="E79" s="133" t="s">
        <v>529</v>
      </c>
      <c r="F79" s="138" t="s">
        <v>374</v>
      </c>
      <c r="G79" s="133" t="s">
        <v>530</v>
      </c>
      <c r="H79" s="138" t="s">
        <v>416</v>
      </c>
      <c r="I79" s="138" t="s">
        <v>376</v>
      </c>
      <c r="J79" s="133" t="s">
        <v>346</v>
      </c>
    </row>
    <row r="80" s="123" customFormat="1" ht="18.75" customHeight="1" spans="1:10">
      <c r="A80" s="137"/>
      <c r="B80" s="138"/>
      <c r="C80" s="138" t="s">
        <v>371</v>
      </c>
      <c r="D80" s="138" t="s">
        <v>372</v>
      </c>
      <c r="E80" s="133" t="s">
        <v>531</v>
      </c>
      <c r="F80" s="138" t="s">
        <v>374</v>
      </c>
      <c r="G80" s="133" t="s">
        <v>532</v>
      </c>
      <c r="H80" s="138" t="s">
        <v>533</v>
      </c>
      <c r="I80" s="138" t="s">
        <v>376</v>
      </c>
      <c r="J80" s="133" t="s">
        <v>534</v>
      </c>
    </row>
    <row r="81" s="123" customFormat="1" ht="18.75" customHeight="1" spans="1:10">
      <c r="A81" s="137"/>
      <c r="B81" s="138"/>
      <c r="C81" s="138" t="s">
        <v>387</v>
      </c>
      <c r="D81" s="138" t="s">
        <v>391</v>
      </c>
      <c r="E81" s="133" t="s">
        <v>535</v>
      </c>
      <c r="F81" s="138" t="s">
        <v>374</v>
      </c>
      <c r="G81" s="133" t="s">
        <v>536</v>
      </c>
      <c r="H81" s="138" t="s">
        <v>401</v>
      </c>
      <c r="I81" s="138" t="s">
        <v>382</v>
      </c>
      <c r="J81" s="133" t="s">
        <v>346</v>
      </c>
    </row>
    <row r="82" s="123" customFormat="1" ht="18.75" customHeight="1" spans="1:10">
      <c r="A82" s="137"/>
      <c r="B82" s="138"/>
      <c r="C82" s="138" t="s">
        <v>396</v>
      </c>
      <c r="D82" s="138" t="s">
        <v>397</v>
      </c>
      <c r="E82" s="133" t="s">
        <v>537</v>
      </c>
      <c r="F82" s="138" t="s">
        <v>374</v>
      </c>
      <c r="G82" s="133" t="s">
        <v>536</v>
      </c>
      <c r="H82" s="138" t="s">
        <v>401</v>
      </c>
      <c r="I82" s="138" t="s">
        <v>382</v>
      </c>
      <c r="J82" s="133" t="s">
        <v>346</v>
      </c>
    </row>
    <row r="83" s="123" customFormat="1" ht="18.75" customHeight="1" spans="1:10">
      <c r="A83" s="244" t="s">
        <v>327</v>
      </c>
      <c r="B83" s="138" t="s">
        <v>538</v>
      </c>
      <c r="C83" s="138" t="s">
        <v>371</v>
      </c>
      <c r="D83" s="138" t="s">
        <v>372</v>
      </c>
      <c r="E83" s="133" t="s">
        <v>539</v>
      </c>
      <c r="F83" s="138" t="s">
        <v>374</v>
      </c>
      <c r="G83" s="133" t="s">
        <v>423</v>
      </c>
      <c r="H83" s="138" t="s">
        <v>401</v>
      </c>
      <c r="I83" s="138" t="s">
        <v>376</v>
      </c>
      <c r="J83" s="133" t="s">
        <v>540</v>
      </c>
    </row>
    <row r="84" s="123" customFormat="1" ht="18.75" customHeight="1" spans="1:10">
      <c r="A84" s="137"/>
      <c r="B84" s="138"/>
      <c r="C84" s="138" t="s">
        <v>371</v>
      </c>
      <c r="D84" s="138" t="s">
        <v>378</v>
      </c>
      <c r="E84" s="133" t="s">
        <v>483</v>
      </c>
      <c r="F84" s="138" t="s">
        <v>374</v>
      </c>
      <c r="G84" s="133" t="s">
        <v>423</v>
      </c>
      <c r="H84" s="138" t="s">
        <v>401</v>
      </c>
      <c r="I84" s="138" t="s">
        <v>376</v>
      </c>
      <c r="J84" s="133" t="s">
        <v>484</v>
      </c>
    </row>
    <row r="85" s="123" customFormat="1" ht="18.75" customHeight="1" spans="1:10">
      <c r="A85" s="137"/>
      <c r="B85" s="138"/>
      <c r="C85" s="138" t="s">
        <v>371</v>
      </c>
      <c r="D85" s="138" t="s">
        <v>384</v>
      </c>
      <c r="E85" s="133" t="s">
        <v>438</v>
      </c>
      <c r="F85" s="138" t="s">
        <v>399</v>
      </c>
      <c r="G85" s="133" t="s">
        <v>407</v>
      </c>
      <c r="H85" s="138" t="s">
        <v>401</v>
      </c>
      <c r="I85" s="138" t="s">
        <v>376</v>
      </c>
      <c r="J85" s="133" t="s">
        <v>439</v>
      </c>
    </row>
    <row r="86" s="123" customFormat="1" ht="18.75" customHeight="1" spans="1:10">
      <c r="A86" s="137"/>
      <c r="B86" s="138"/>
      <c r="C86" s="138" t="s">
        <v>371</v>
      </c>
      <c r="D86" s="138" t="s">
        <v>384</v>
      </c>
      <c r="E86" s="133" t="s">
        <v>541</v>
      </c>
      <c r="F86" s="138" t="s">
        <v>399</v>
      </c>
      <c r="G86" s="133" t="s">
        <v>407</v>
      </c>
      <c r="H86" s="138" t="s">
        <v>401</v>
      </c>
      <c r="I86" s="138" t="s">
        <v>376</v>
      </c>
      <c r="J86" s="133" t="s">
        <v>542</v>
      </c>
    </row>
    <row r="87" s="123" customFormat="1" ht="18.75" customHeight="1" spans="1:10">
      <c r="A87" s="137"/>
      <c r="B87" s="138"/>
      <c r="C87" s="138" t="s">
        <v>387</v>
      </c>
      <c r="D87" s="138" t="s">
        <v>391</v>
      </c>
      <c r="E87" s="133" t="s">
        <v>543</v>
      </c>
      <c r="F87" s="138" t="s">
        <v>399</v>
      </c>
      <c r="G87" s="133" t="s">
        <v>536</v>
      </c>
      <c r="H87" s="138" t="s">
        <v>401</v>
      </c>
      <c r="I87" s="138" t="s">
        <v>382</v>
      </c>
      <c r="J87" s="133" t="s">
        <v>544</v>
      </c>
    </row>
    <row r="88" s="123" customFormat="1" ht="18.75" customHeight="1" spans="1:10">
      <c r="A88" s="137"/>
      <c r="B88" s="138"/>
      <c r="C88" s="138" t="s">
        <v>387</v>
      </c>
      <c r="D88" s="138" t="s">
        <v>434</v>
      </c>
      <c r="E88" s="133" t="s">
        <v>442</v>
      </c>
      <c r="F88" s="138" t="s">
        <v>399</v>
      </c>
      <c r="G88" s="133" t="s">
        <v>443</v>
      </c>
      <c r="H88" s="138" t="s">
        <v>444</v>
      </c>
      <c r="I88" s="138" t="s">
        <v>376</v>
      </c>
      <c r="J88" s="133" t="s">
        <v>445</v>
      </c>
    </row>
    <row r="89" s="123" customFormat="1" ht="18.75" customHeight="1" spans="1:10">
      <c r="A89" s="137"/>
      <c r="B89" s="138"/>
      <c r="C89" s="138" t="s">
        <v>396</v>
      </c>
      <c r="D89" s="138" t="s">
        <v>397</v>
      </c>
      <c r="E89" s="133" t="s">
        <v>446</v>
      </c>
      <c r="F89" s="138" t="s">
        <v>399</v>
      </c>
      <c r="G89" s="133" t="s">
        <v>536</v>
      </c>
      <c r="H89" s="138" t="s">
        <v>401</v>
      </c>
      <c r="I89" s="138" t="s">
        <v>382</v>
      </c>
      <c r="J89" s="133" t="s">
        <v>447</v>
      </c>
    </row>
    <row r="90" s="123" customFormat="1" ht="18.75" customHeight="1" spans="1:10">
      <c r="A90" s="244" t="s">
        <v>329</v>
      </c>
      <c r="B90" s="138" t="s">
        <v>545</v>
      </c>
      <c r="C90" s="138" t="s">
        <v>371</v>
      </c>
      <c r="D90" s="138" t="s">
        <v>378</v>
      </c>
      <c r="E90" s="133" t="s">
        <v>546</v>
      </c>
      <c r="F90" s="138" t="s">
        <v>456</v>
      </c>
      <c r="G90" s="133" t="s">
        <v>182</v>
      </c>
      <c r="H90" s="138" t="s">
        <v>401</v>
      </c>
      <c r="I90" s="138" t="s">
        <v>376</v>
      </c>
      <c r="J90" s="133" t="s">
        <v>547</v>
      </c>
    </row>
    <row r="91" s="123" customFormat="1" ht="18.75" customHeight="1" spans="1:10">
      <c r="A91" s="137"/>
      <c r="B91" s="138"/>
      <c r="C91" s="138" t="s">
        <v>371</v>
      </c>
      <c r="D91" s="138" t="s">
        <v>378</v>
      </c>
      <c r="E91" s="133" t="s">
        <v>421</v>
      </c>
      <c r="F91" s="138" t="s">
        <v>374</v>
      </c>
      <c r="G91" s="133" t="s">
        <v>405</v>
      </c>
      <c r="H91" s="138" t="s">
        <v>381</v>
      </c>
      <c r="I91" s="138" t="s">
        <v>382</v>
      </c>
      <c r="J91" s="133" t="s">
        <v>404</v>
      </c>
    </row>
    <row r="92" s="123" customFormat="1" ht="18.75" customHeight="1" spans="1:10">
      <c r="A92" s="137"/>
      <c r="B92" s="138"/>
      <c r="C92" s="138" t="s">
        <v>371</v>
      </c>
      <c r="D92" s="138" t="s">
        <v>384</v>
      </c>
      <c r="E92" s="133" t="s">
        <v>548</v>
      </c>
      <c r="F92" s="138" t="s">
        <v>374</v>
      </c>
      <c r="G92" s="133" t="s">
        <v>386</v>
      </c>
      <c r="H92" s="138" t="s">
        <v>381</v>
      </c>
      <c r="I92" s="138" t="s">
        <v>382</v>
      </c>
      <c r="J92" s="133" t="s">
        <v>549</v>
      </c>
    </row>
    <row r="93" s="123" customFormat="1" ht="18.75" customHeight="1" spans="1:10">
      <c r="A93" s="137"/>
      <c r="B93" s="138"/>
      <c r="C93" s="138" t="s">
        <v>387</v>
      </c>
      <c r="D93" s="138" t="s">
        <v>391</v>
      </c>
      <c r="E93" s="133" t="s">
        <v>543</v>
      </c>
      <c r="F93" s="138" t="s">
        <v>399</v>
      </c>
      <c r="G93" s="133" t="s">
        <v>407</v>
      </c>
      <c r="H93" s="138" t="s">
        <v>401</v>
      </c>
      <c r="I93" s="138" t="s">
        <v>376</v>
      </c>
      <c r="J93" s="133" t="s">
        <v>544</v>
      </c>
    </row>
    <row r="94" s="123" customFormat="1" ht="18.75" customHeight="1" spans="1:10">
      <c r="A94" s="137"/>
      <c r="B94" s="138"/>
      <c r="C94" s="138" t="s">
        <v>396</v>
      </c>
      <c r="D94" s="138" t="s">
        <v>397</v>
      </c>
      <c r="E94" s="133" t="s">
        <v>446</v>
      </c>
      <c r="F94" s="138" t="s">
        <v>399</v>
      </c>
      <c r="G94" s="133" t="s">
        <v>407</v>
      </c>
      <c r="H94" s="138" t="s">
        <v>401</v>
      </c>
      <c r="I94" s="138" t="s">
        <v>382</v>
      </c>
      <c r="J94" s="133" t="s">
        <v>550</v>
      </c>
    </row>
    <row r="95" s="123" customFormat="1" ht="18.75" customHeight="1" spans="1:10">
      <c r="A95" s="244" t="s">
        <v>320</v>
      </c>
      <c r="B95" s="138" t="s">
        <v>551</v>
      </c>
      <c r="C95" s="138" t="s">
        <v>371</v>
      </c>
      <c r="D95" s="138" t="s">
        <v>372</v>
      </c>
      <c r="E95" s="133" t="s">
        <v>552</v>
      </c>
      <c r="F95" s="138" t="s">
        <v>374</v>
      </c>
      <c r="G95" s="133" t="s">
        <v>553</v>
      </c>
      <c r="H95" s="138" t="s">
        <v>412</v>
      </c>
      <c r="I95" s="138" t="s">
        <v>376</v>
      </c>
      <c r="J95" s="133" t="s">
        <v>554</v>
      </c>
    </row>
    <row r="96" s="123" customFormat="1" ht="18.75" customHeight="1" spans="1:10">
      <c r="A96" s="137"/>
      <c r="B96" s="138"/>
      <c r="C96" s="138" t="s">
        <v>371</v>
      </c>
      <c r="D96" s="138" t="s">
        <v>378</v>
      </c>
      <c r="E96" s="133" t="s">
        <v>422</v>
      </c>
      <c r="F96" s="138" t="s">
        <v>374</v>
      </c>
      <c r="G96" s="133" t="s">
        <v>423</v>
      </c>
      <c r="H96" s="138" t="s">
        <v>401</v>
      </c>
      <c r="I96" s="138" t="s">
        <v>376</v>
      </c>
      <c r="J96" s="133" t="s">
        <v>424</v>
      </c>
    </row>
    <row r="97" s="123" customFormat="1" ht="18.75" customHeight="1" spans="1:10">
      <c r="A97" s="137"/>
      <c r="B97" s="138"/>
      <c r="C97" s="138" t="s">
        <v>371</v>
      </c>
      <c r="D97" s="138" t="s">
        <v>384</v>
      </c>
      <c r="E97" s="133" t="s">
        <v>385</v>
      </c>
      <c r="F97" s="138" t="s">
        <v>374</v>
      </c>
      <c r="G97" s="133" t="s">
        <v>386</v>
      </c>
      <c r="H97" s="138" t="s">
        <v>381</v>
      </c>
      <c r="I97" s="138" t="s">
        <v>382</v>
      </c>
      <c r="J97" s="133" t="s">
        <v>385</v>
      </c>
    </row>
    <row r="98" s="123" customFormat="1" ht="18.75" customHeight="1" spans="1:10">
      <c r="A98" s="137"/>
      <c r="B98" s="138"/>
      <c r="C98" s="138" t="s">
        <v>371</v>
      </c>
      <c r="D98" s="138" t="s">
        <v>425</v>
      </c>
      <c r="E98" s="133" t="s">
        <v>426</v>
      </c>
      <c r="F98" s="138" t="s">
        <v>374</v>
      </c>
      <c r="G98" s="133" t="s">
        <v>423</v>
      </c>
      <c r="H98" s="138" t="s">
        <v>401</v>
      </c>
      <c r="I98" s="138" t="s">
        <v>376</v>
      </c>
      <c r="J98" s="133" t="s">
        <v>511</v>
      </c>
    </row>
    <row r="99" s="123" customFormat="1" ht="18.75" customHeight="1" spans="1:10">
      <c r="A99" s="137"/>
      <c r="B99" s="138"/>
      <c r="C99" s="138" t="s">
        <v>387</v>
      </c>
      <c r="D99" s="138" t="s">
        <v>388</v>
      </c>
      <c r="E99" s="133" t="s">
        <v>485</v>
      </c>
      <c r="F99" s="138" t="s">
        <v>374</v>
      </c>
      <c r="G99" s="133" t="s">
        <v>390</v>
      </c>
      <c r="H99" s="138" t="s">
        <v>381</v>
      </c>
      <c r="I99" s="138" t="s">
        <v>382</v>
      </c>
      <c r="J99" s="133" t="s">
        <v>555</v>
      </c>
    </row>
    <row r="100" s="123" customFormat="1" ht="18.75" customHeight="1" spans="1:10">
      <c r="A100" s="137"/>
      <c r="B100" s="138"/>
      <c r="C100" s="138" t="s">
        <v>387</v>
      </c>
      <c r="D100" s="138" t="s">
        <v>431</v>
      </c>
      <c r="E100" s="133" t="s">
        <v>432</v>
      </c>
      <c r="F100" s="138" t="s">
        <v>374</v>
      </c>
      <c r="G100" s="133" t="s">
        <v>433</v>
      </c>
      <c r="H100" s="138" t="s">
        <v>381</v>
      </c>
      <c r="I100" s="138" t="s">
        <v>382</v>
      </c>
      <c r="J100" s="133" t="s">
        <v>432</v>
      </c>
    </row>
    <row r="101" s="123" customFormat="1" ht="18.75" customHeight="1" spans="1:10">
      <c r="A101" s="137"/>
      <c r="B101" s="138"/>
      <c r="C101" s="138" t="s">
        <v>387</v>
      </c>
      <c r="D101" s="138" t="s">
        <v>434</v>
      </c>
      <c r="E101" s="133" t="s">
        <v>486</v>
      </c>
      <c r="F101" s="138" t="s">
        <v>374</v>
      </c>
      <c r="G101" s="133" t="s">
        <v>423</v>
      </c>
      <c r="H101" s="138" t="s">
        <v>401</v>
      </c>
      <c r="I101" s="138" t="s">
        <v>382</v>
      </c>
      <c r="J101" s="133" t="s">
        <v>486</v>
      </c>
    </row>
    <row r="102" s="123" customFormat="1" ht="18.75" customHeight="1" spans="1:10">
      <c r="A102" s="137"/>
      <c r="B102" s="138"/>
      <c r="C102" s="138" t="s">
        <v>396</v>
      </c>
      <c r="D102" s="138" t="s">
        <v>397</v>
      </c>
      <c r="E102" s="133" t="s">
        <v>488</v>
      </c>
      <c r="F102" s="138" t="s">
        <v>399</v>
      </c>
      <c r="G102" s="133" t="s">
        <v>489</v>
      </c>
      <c r="H102" s="138" t="s">
        <v>401</v>
      </c>
      <c r="I102" s="138" t="s">
        <v>382</v>
      </c>
      <c r="J102" s="133" t="s">
        <v>556</v>
      </c>
    </row>
    <row r="103" s="123" customFormat="1" ht="18.75" customHeight="1" spans="1:10">
      <c r="A103" s="244" t="s">
        <v>343</v>
      </c>
      <c r="B103" s="138" t="s">
        <v>557</v>
      </c>
      <c r="C103" s="138" t="s">
        <v>371</v>
      </c>
      <c r="D103" s="138" t="s">
        <v>372</v>
      </c>
      <c r="E103" s="133" t="s">
        <v>558</v>
      </c>
      <c r="F103" s="138" t="s">
        <v>374</v>
      </c>
      <c r="G103" s="133" t="s">
        <v>559</v>
      </c>
      <c r="H103" s="138" t="s">
        <v>412</v>
      </c>
      <c r="I103" s="138" t="s">
        <v>376</v>
      </c>
      <c r="J103" s="133" t="s">
        <v>560</v>
      </c>
    </row>
    <row r="104" s="123" customFormat="1" ht="18.75" customHeight="1" spans="1:10">
      <c r="A104" s="137"/>
      <c r="B104" s="138"/>
      <c r="C104" s="138" t="s">
        <v>371</v>
      </c>
      <c r="D104" s="138" t="s">
        <v>372</v>
      </c>
      <c r="E104" s="133" t="s">
        <v>561</v>
      </c>
      <c r="F104" s="138" t="s">
        <v>374</v>
      </c>
      <c r="G104" s="133" t="s">
        <v>182</v>
      </c>
      <c r="H104" s="138" t="s">
        <v>562</v>
      </c>
      <c r="I104" s="138" t="s">
        <v>376</v>
      </c>
      <c r="J104" s="133" t="s">
        <v>560</v>
      </c>
    </row>
    <row r="105" s="123" customFormat="1" ht="18.75" customHeight="1" spans="1:10">
      <c r="A105" s="137"/>
      <c r="B105" s="138"/>
      <c r="C105" s="138" t="s">
        <v>387</v>
      </c>
      <c r="D105" s="138" t="s">
        <v>388</v>
      </c>
      <c r="E105" s="133" t="s">
        <v>563</v>
      </c>
      <c r="F105" s="138" t="s">
        <v>374</v>
      </c>
      <c r="G105" s="133" t="s">
        <v>564</v>
      </c>
      <c r="H105" s="138" t="s">
        <v>381</v>
      </c>
      <c r="I105" s="138" t="s">
        <v>382</v>
      </c>
      <c r="J105" s="133" t="s">
        <v>560</v>
      </c>
    </row>
    <row r="106" s="123" customFormat="1" ht="18.75" customHeight="1" spans="1:10">
      <c r="A106" s="137"/>
      <c r="B106" s="138"/>
      <c r="C106" s="138" t="s">
        <v>387</v>
      </c>
      <c r="D106" s="138" t="s">
        <v>391</v>
      </c>
      <c r="E106" s="133" t="s">
        <v>392</v>
      </c>
      <c r="F106" s="138" t="s">
        <v>374</v>
      </c>
      <c r="G106" s="133" t="s">
        <v>380</v>
      </c>
      <c r="H106" s="138" t="s">
        <v>381</v>
      </c>
      <c r="I106" s="138" t="s">
        <v>382</v>
      </c>
      <c r="J106" s="133" t="s">
        <v>560</v>
      </c>
    </row>
    <row r="107" s="123" customFormat="1" ht="18.75" customHeight="1" spans="1:10">
      <c r="A107" s="137"/>
      <c r="B107" s="138"/>
      <c r="C107" s="138" t="s">
        <v>387</v>
      </c>
      <c r="D107" s="138" t="s">
        <v>391</v>
      </c>
      <c r="E107" s="133" t="s">
        <v>565</v>
      </c>
      <c r="F107" s="138" t="s">
        <v>374</v>
      </c>
      <c r="G107" s="133" t="s">
        <v>380</v>
      </c>
      <c r="H107" s="138" t="s">
        <v>381</v>
      </c>
      <c r="I107" s="138" t="s">
        <v>382</v>
      </c>
      <c r="J107" s="133" t="s">
        <v>560</v>
      </c>
    </row>
    <row r="108" s="123" customFormat="1" ht="18.75" customHeight="1" spans="1:10">
      <c r="A108" s="137"/>
      <c r="B108" s="138"/>
      <c r="C108" s="138" t="s">
        <v>396</v>
      </c>
      <c r="D108" s="138" t="s">
        <v>397</v>
      </c>
      <c r="E108" s="133" t="s">
        <v>472</v>
      </c>
      <c r="F108" s="138" t="s">
        <v>374</v>
      </c>
      <c r="G108" s="133" t="s">
        <v>407</v>
      </c>
      <c r="H108" s="138" t="s">
        <v>401</v>
      </c>
      <c r="I108" s="138" t="s">
        <v>382</v>
      </c>
      <c r="J108" s="133" t="s">
        <v>560</v>
      </c>
    </row>
    <row r="109" s="123" customFormat="1" ht="18.75" customHeight="1" spans="1:10">
      <c r="A109" s="245" t="s">
        <v>311</v>
      </c>
      <c r="B109" s="138" t="s">
        <v>491</v>
      </c>
      <c r="C109" s="138" t="s">
        <v>371</v>
      </c>
      <c r="D109" s="138" t="s">
        <v>372</v>
      </c>
      <c r="E109" s="133" t="s">
        <v>492</v>
      </c>
      <c r="F109" s="138" t="s">
        <v>374</v>
      </c>
      <c r="G109" s="133">
        <v>2097.171</v>
      </c>
      <c r="H109" s="138" t="s">
        <v>412</v>
      </c>
      <c r="I109" s="138" t="s">
        <v>376</v>
      </c>
      <c r="J109" s="133" t="s">
        <v>493</v>
      </c>
    </row>
    <row r="110" s="123" customFormat="1" ht="18.75" customHeight="1" spans="1:10">
      <c r="A110" s="141"/>
      <c r="B110" s="138"/>
      <c r="C110" s="138" t="s">
        <v>371</v>
      </c>
      <c r="D110" s="138" t="s">
        <v>372</v>
      </c>
      <c r="E110" s="133" t="s">
        <v>494</v>
      </c>
      <c r="F110" s="138" t="s">
        <v>374</v>
      </c>
      <c r="G110" s="133">
        <v>2116.1</v>
      </c>
      <c r="H110" s="138" t="s">
        <v>495</v>
      </c>
      <c r="I110" s="138" t="s">
        <v>376</v>
      </c>
      <c r="J110" s="133" t="s">
        <v>496</v>
      </c>
    </row>
    <row r="111" s="123" customFormat="1" ht="18.75" customHeight="1" spans="1:10">
      <c r="A111" s="141"/>
      <c r="B111" s="138"/>
      <c r="C111" s="138" t="s">
        <v>371</v>
      </c>
      <c r="D111" s="138" t="s">
        <v>372</v>
      </c>
      <c r="E111" s="133" t="s">
        <v>497</v>
      </c>
      <c r="F111" s="138" t="s">
        <v>374</v>
      </c>
      <c r="G111" s="133">
        <v>51.248</v>
      </c>
      <c r="H111" s="138" t="s">
        <v>412</v>
      </c>
      <c r="I111" s="138" t="s">
        <v>376</v>
      </c>
      <c r="J111" s="133" t="s">
        <v>498</v>
      </c>
    </row>
    <row r="112" s="123" customFormat="1" ht="18.75" customHeight="1" spans="1:10">
      <c r="A112" s="141"/>
      <c r="B112" s="138"/>
      <c r="C112" s="138" t="s">
        <v>371</v>
      </c>
      <c r="D112" s="138" t="s">
        <v>378</v>
      </c>
      <c r="E112" s="138" t="s">
        <v>499</v>
      </c>
      <c r="F112" s="138" t="s">
        <v>399</v>
      </c>
      <c r="G112" s="138" t="s">
        <v>415</v>
      </c>
      <c r="H112" s="138" t="s">
        <v>401</v>
      </c>
      <c r="I112" s="138" t="s">
        <v>376</v>
      </c>
      <c r="J112" s="138" t="s">
        <v>500</v>
      </c>
    </row>
    <row r="113" s="123" customFormat="1" ht="18.75" customHeight="1" spans="1:10">
      <c r="A113" s="141"/>
      <c r="B113" s="138"/>
      <c r="C113" s="138" t="s">
        <v>371</v>
      </c>
      <c r="D113" s="138" t="s">
        <v>378</v>
      </c>
      <c r="E113" s="138" t="s">
        <v>501</v>
      </c>
      <c r="F113" s="138" t="s">
        <v>399</v>
      </c>
      <c r="G113" s="138" t="s">
        <v>400</v>
      </c>
      <c r="H113" s="138" t="s">
        <v>401</v>
      </c>
      <c r="I113" s="138" t="s">
        <v>376</v>
      </c>
      <c r="J113" s="138" t="s">
        <v>502</v>
      </c>
    </row>
    <row r="114" s="123" customFormat="1" ht="18.75" customHeight="1" spans="1:10">
      <c r="A114" s="141"/>
      <c r="B114" s="138"/>
      <c r="C114" s="138" t="s">
        <v>371</v>
      </c>
      <c r="D114" s="138" t="s">
        <v>378</v>
      </c>
      <c r="E114" s="138" t="s">
        <v>503</v>
      </c>
      <c r="F114" s="138" t="s">
        <v>399</v>
      </c>
      <c r="G114" s="138" t="s">
        <v>504</v>
      </c>
      <c r="H114" s="138" t="s">
        <v>401</v>
      </c>
      <c r="I114" s="138" t="s">
        <v>376</v>
      </c>
      <c r="J114" s="138" t="s">
        <v>505</v>
      </c>
    </row>
    <row r="115" s="123" customFormat="1" ht="18.75" customHeight="1" spans="1:10">
      <c r="A115" s="141"/>
      <c r="B115" s="138"/>
      <c r="C115" s="138" t="s">
        <v>371</v>
      </c>
      <c r="D115" s="138" t="s">
        <v>378</v>
      </c>
      <c r="E115" s="138" t="s">
        <v>506</v>
      </c>
      <c r="F115" s="138" t="s">
        <v>399</v>
      </c>
      <c r="G115" s="138" t="s">
        <v>185</v>
      </c>
      <c r="H115" s="138" t="s">
        <v>401</v>
      </c>
      <c r="I115" s="138" t="s">
        <v>376</v>
      </c>
      <c r="J115" s="138" t="s">
        <v>507</v>
      </c>
    </row>
    <row r="116" s="123" customFormat="1" ht="18.75" customHeight="1" spans="1:10">
      <c r="A116" s="141"/>
      <c r="B116" s="138"/>
      <c r="C116" s="138" t="s">
        <v>371</v>
      </c>
      <c r="D116" s="138" t="s">
        <v>378</v>
      </c>
      <c r="E116" s="138" t="s">
        <v>421</v>
      </c>
      <c r="F116" s="138" t="s">
        <v>374</v>
      </c>
      <c r="G116" s="138" t="s">
        <v>386</v>
      </c>
      <c r="H116" s="138" t="s">
        <v>381</v>
      </c>
      <c r="I116" s="138" t="s">
        <v>382</v>
      </c>
      <c r="J116" s="138" t="s">
        <v>404</v>
      </c>
    </row>
    <row r="117" s="123" customFormat="1" ht="18.75" customHeight="1" spans="1:10">
      <c r="A117" s="141"/>
      <c r="B117" s="138"/>
      <c r="C117" s="138" t="s">
        <v>371</v>
      </c>
      <c r="D117" s="138" t="s">
        <v>378</v>
      </c>
      <c r="E117" s="138" t="s">
        <v>422</v>
      </c>
      <c r="F117" s="138" t="s">
        <v>374</v>
      </c>
      <c r="G117" s="138" t="s">
        <v>423</v>
      </c>
      <c r="H117" s="138" t="s">
        <v>401</v>
      </c>
      <c r="I117" s="138" t="s">
        <v>376</v>
      </c>
      <c r="J117" s="138" t="s">
        <v>508</v>
      </c>
    </row>
    <row r="118" s="123" customFormat="1" ht="18.75" customHeight="1" spans="1:10">
      <c r="A118" s="141"/>
      <c r="B118" s="138"/>
      <c r="C118" s="138" t="s">
        <v>371</v>
      </c>
      <c r="D118" s="138" t="s">
        <v>378</v>
      </c>
      <c r="E118" s="138" t="s">
        <v>509</v>
      </c>
      <c r="F118" s="138" t="s">
        <v>374</v>
      </c>
      <c r="G118" s="138" t="s">
        <v>423</v>
      </c>
      <c r="H118" s="138" t="s">
        <v>401</v>
      </c>
      <c r="I118" s="138" t="s">
        <v>376</v>
      </c>
      <c r="J118" s="138" t="s">
        <v>510</v>
      </c>
    </row>
    <row r="119" s="123" customFormat="1" ht="18.75" customHeight="1" spans="1:10">
      <c r="A119" s="141"/>
      <c r="B119" s="138"/>
      <c r="C119" s="138" t="s">
        <v>371</v>
      </c>
      <c r="D119" s="138" t="s">
        <v>384</v>
      </c>
      <c r="E119" s="138" t="s">
        <v>385</v>
      </c>
      <c r="F119" s="138" t="s">
        <v>374</v>
      </c>
      <c r="G119" s="138" t="s">
        <v>386</v>
      </c>
      <c r="H119" s="138" t="s">
        <v>381</v>
      </c>
      <c r="I119" s="138" t="s">
        <v>382</v>
      </c>
      <c r="J119" s="138" t="s">
        <v>385</v>
      </c>
    </row>
    <row r="120" s="123" customFormat="1" ht="18.75" customHeight="1" spans="1:10">
      <c r="A120" s="141"/>
      <c r="B120" s="138"/>
      <c r="C120" s="138" t="s">
        <v>371</v>
      </c>
      <c r="D120" s="138" t="s">
        <v>425</v>
      </c>
      <c r="E120" s="138" t="s">
        <v>426</v>
      </c>
      <c r="F120" s="138" t="s">
        <v>374</v>
      </c>
      <c r="G120" s="138" t="s">
        <v>423</v>
      </c>
      <c r="H120" s="138" t="s">
        <v>401</v>
      </c>
      <c r="I120" s="138" t="s">
        <v>382</v>
      </c>
      <c r="J120" s="138" t="s">
        <v>511</v>
      </c>
    </row>
    <row r="121" s="123" customFormat="1" ht="18.75" customHeight="1" spans="1:10">
      <c r="A121" s="141"/>
      <c r="B121" s="138"/>
      <c r="C121" s="138" t="s">
        <v>387</v>
      </c>
      <c r="D121" s="138" t="s">
        <v>388</v>
      </c>
      <c r="E121" s="133" t="s">
        <v>389</v>
      </c>
      <c r="F121" s="138" t="s">
        <v>374</v>
      </c>
      <c r="G121" s="133" t="s">
        <v>386</v>
      </c>
      <c r="H121" s="138" t="s">
        <v>381</v>
      </c>
      <c r="I121" s="138" t="s">
        <v>382</v>
      </c>
      <c r="J121" s="133" t="s">
        <v>512</v>
      </c>
    </row>
    <row r="122" s="123" customFormat="1" ht="18.75" customHeight="1" spans="1:10">
      <c r="A122" s="141"/>
      <c r="B122" s="138"/>
      <c r="C122" s="138" t="s">
        <v>387</v>
      </c>
      <c r="D122" s="138" t="s">
        <v>391</v>
      </c>
      <c r="E122" s="133" t="s">
        <v>392</v>
      </c>
      <c r="F122" s="133" t="s">
        <v>374</v>
      </c>
      <c r="G122" s="133" t="s">
        <v>380</v>
      </c>
      <c r="H122" s="133" t="s">
        <v>381</v>
      </c>
      <c r="I122" s="133" t="s">
        <v>382</v>
      </c>
      <c r="J122" s="133" t="s">
        <v>513</v>
      </c>
    </row>
    <row r="123" s="123" customFormat="1" ht="18.75" customHeight="1" spans="1:10">
      <c r="A123" s="141"/>
      <c r="B123" s="138"/>
      <c r="C123" s="138" t="s">
        <v>387</v>
      </c>
      <c r="D123" s="138" t="s">
        <v>391</v>
      </c>
      <c r="E123" s="133" t="s">
        <v>394</v>
      </c>
      <c r="F123" s="133" t="s">
        <v>374</v>
      </c>
      <c r="G123" s="133" t="s">
        <v>380</v>
      </c>
      <c r="H123" s="133" t="s">
        <v>381</v>
      </c>
      <c r="I123" s="133" t="s">
        <v>382</v>
      </c>
      <c r="J123" s="133" t="s">
        <v>395</v>
      </c>
    </row>
    <row r="124" s="123" customFormat="1" ht="18.75" customHeight="1" spans="1:10">
      <c r="A124" s="141"/>
      <c r="B124" s="138"/>
      <c r="C124" s="138" t="s">
        <v>387</v>
      </c>
      <c r="D124" s="138" t="s">
        <v>431</v>
      </c>
      <c r="E124" s="133" t="s">
        <v>432</v>
      </c>
      <c r="F124" s="133" t="s">
        <v>374</v>
      </c>
      <c r="G124" s="133" t="s">
        <v>433</v>
      </c>
      <c r="H124" s="133" t="s">
        <v>381</v>
      </c>
      <c r="I124" s="133" t="s">
        <v>382</v>
      </c>
      <c r="J124" s="133" t="s">
        <v>432</v>
      </c>
    </row>
    <row r="125" s="123" customFormat="1" ht="18.75" customHeight="1" spans="1:10">
      <c r="A125" s="141"/>
      <c r="B125" s="138"/>
      <c r="C125" s="138" t="s">
        <v>387</v>
      </c>
      <c r="D125" s="138" t="s">
        <v>434</v>
      </c>
      <c r="E125" s="133" t="s">
        <v>514</v>
      </c>
      <c r="F125" s="133" t="s">
        <v>374</v>
      </c>
      <c r="G125" s="133" t="s">
        <v>423</v>
      </c>
      <c r="H125" s="133" t="s">
        <v>401</v>
      </c>
      <c r="I125" s="133" t="s">
        <v>382</v>
      </c>
      <c r="J125" s="133" t="s">
        <v>515</v>
      </c>
    </row>
    <row r="126" s="123" customFormat="1" ht="18.75" customHeight="1" spans="1:10">
      <c r="A126" s="142"/>
      <c r="B126" s="138"/>
      <c r="C126" s="138" t="s">
        <v>396</v>
      </c>
      <c r="D126" s="138" t="s">
        <v>397</v>
      </c>
      <c r="E126" s="133" t="s">
        <v>488</v>
      </c>
      <c r="F126" s="133" t="s">
        <v>399</v>
      </c>
      <c r="G126" s="133" t="s">
        <v>400</v>
      </c>
      <c r="H126" s="133" t="s">
        <v>401</v>
      </c>
      <c r="I126" s="133" t="s">
        <v>382</v>
      </c>
      <c r="J126" s="133" t="s">
        <v>516</v>
      </c>
    </row>
    <row r="127" s="123" customFormat="1" ht="18.75" customHeight="1" spans="1:10">
      <c r="A127" s="244" t="s">
        <v>323</v>
      </c>
      <c r="B127" s="138" t="s">
        <v>566</v>
      </c>
      <c r="C127" s="138" t="s">
        <v>371</v>
      </c>
      <c r="D127" s="138" t="s">
        <v>372</v>
      </c>
      <c r="E127" s="143" t="s">
        <v>567</v>
      </c>
      <c r="F127" s="144" t="s">
        <v>374</v>
      </c>
      <c r="G127" s="144" t="s">
        <v>530</v>
      </c>
      <c r="H127" s="144" t="s">
        <v>412</v>
      </c>
      <c r="I127" s="144" t="s">
        <v>376</v>
      </c>
      <c r="J127" s="144" t="s">
        <v>568</v>
      </c>
    </row>
    <row r="128" s="123" customFormat="1" ht="18.75" customHeight="1" spans="1:10">
      <c r="A128" s="137"/>
      <c r="B128" s="138"/>
      <c r="C128" s="138" t="s">
        <v>371</v>
      </c>
      <c r="D128" s="138" t="s">
        <v>372</v>
      </c>
      <c r="E128" s="143" t="s">
        <v>569</v>
      </c>
      <c r="F128" s="144" t="s">
        <v>374</v>
      </c>
      <c r="G128" s="144" t="s">
        <v>570</v>
      </c>
      <c r="H128" s="144" t="s">
        <v>571</v>
      </c>
      <c r="I128" s="144" t="s">
        <v>382</v>
      </c>
      <c r="J128" s="144" t="s">
        <v>572</v>
      </c>
    </row>
    <row r="129" s="123" customFormat="1" ht="18.75" customHeight="1" spans="1:10">
      <c r="A129" s="137"/>
      <c r="B129" s="138"/>
      <c r="C129" s="138" t="s">
        <v>371</v>
      </c>
      <c r="D129" s="138" t="s">
        <v>378</v>
      </c>
      <c r="E129" s="143" t="s">
        <v>379</v>
      </c>
      <c r="F129" s="144" t="s">
        <v>374</v>
      </c>
      <c r="G129" s="144" t="s">
        <v>380</v>
      </c>
      <c r="H129" s="144" t="s">
        <v>381</v>
      </c>
      <c r="I129" s="144" t="s">
        <v>382</v>
      </c>
      <c r="J129" s="144" t="s">
        <v>383</v>
      </c>
    </row>
    <row r="130" s="123" customFormat="1" ht="18.75" customHeight="1" spans="1:10">
      <c r="A130" s="137"/>
      <c r="B130" s="138"/>
      <c r="C130" s="138" t="s">
        <v>371</v>
      </c>
      <c r="D130" s="138" t="s">
        <v>384</v>
      </c>
      <c r="E130" s="143" t="s">
        <v>385</v>
      </c>
      <c r="F130" s="144" t="s">
        <v>374</v>
      </c>
      <c r="G130" s="144" t="s">
        <v>386</v>
      </c>
      <c r="H130" s="144" t="s">
        <v>381</v>
      </c>
      <c r="I130" s="144" t="s">
        <v>382</v>
      </c>
      <c r="J130" s="144" t="s">
        <v>385</v>
      </c>
    </row>
    <row r="131" s="123" customFormat="1" ht="18.75" customHeight="1" spans="1:10">
      <c r="A131" s="137"/>
      <c r="B131" s="138"/>
      <c r="C131" s="138" t="s">
        <v>387</v>
      </c>
      <c r="D131" s="138" t="s">
        <v>388</v>
      </c>
      <c r="E131" s="143" t="s">
        <v>389</v>
      </c>
      <c r="F131" s="144" t="s">
        <v>374</v>
      </c>
      <c r="G131" s="144" t="s">
        <v>390</v>
      </c>
      <c r="H131" s="144" t="s">
        <v>381</v>
      </c>
      <c r="I131" s="144" t="s">
        <v>382</v>
      </c>
      <c r="J131" s="144" t="s">
        <v>406</v>
      </c>
    </row>
    <row r="132" s="123" customFormat="1" ht="18.75" customHeight="1" spans="1:10">
      <c r="A132" s="137"/>
      <c r="B132" s="138"/>
      <c r="C132" s="138" t="s">
        <v>387</v>
      </c>
      <c r="D132" s="138" t="s">
        <v>391</v>
      </c>
      <c r="E132" s="143" t="s">
        <v>392</v>
      </c>
      <c r="F132" s="144" t="s">
        <v>374</v>
      </c>
      <c r="G132" s="144" t="s">
        <v>380</v>
      </c>
      <c r="H132" s="144" t="s">
        <v>381</v>
      </c>
      <c r="I132" s="144" t="s">
        <v>382</v>
      </c>
      <c r="J132" s="144" t="s">
        <v>513</v>
      </c>
    </row>
    <row r="133" s="123" customFormat="1" ht="18.75" customHeight="1" spans="1:10">
      <c r="A133" s="137"/>
      <c r="B133" s="138"/>
      <c r="C133" s="138" t="s">
        <v>387</v>
      </c>
      <c r="D133" s="138" t="s">
        <v>391</v>
      </c>
      <c r="E133" s="143" t="s">
        <v>394</v>
      </c>
      <c r="F133" s="144" t="s">
        <v>374</v>
      </c>
      <c r="G133" s="144" t="s">
        <v>380</v>
      </c>
      <c r="H133" s="144" t="s">
        <v>381</v>
      </c>
      <c r="I133" s="144" t="s">
        <v>382</v>
      </c>
      <c r="J133" s="144" t="s">
        <v>395</v>
      </c>
    </row>
    <row r="134" s="123" customFormat="1" ht="18.75" customHeight="1" spans="1:10">
      <c r="A134" s="137"/>
      <c r="B134" s="138"/>
      <c r="C134" s="138" t="s">
        <v>396</v>
      </c>
      <c r="D134" s="138" t="s">
        <v>397</v>
      </c>
      <c r="E134" s="143" t="s">
        <v>398</v>
      </c>
      <c r="F134" s="144" t="s">
        <v>399</v>
      </c>
      <c r="G134" s="144" t="s">
        <v>400</v>
      </c>
      <c r="H134" s="144" t="s">
        <v>401</v>
      </c>
      <c r="I134" s="144" t="s">
        <v>382</v>
      </c>
      <c r="J134" s="144" t="s">
        <v>408</v>
      </c>
    </row>
    <row r="135" s="123" customFormat="1" ht="18.75" customHeight="1" spans="1:10">
      <c r="A135" s="244" t="s">
        <v>350</v>
      </c>
      <c r="B135" s="138" t="s">
        <v>573</v>
      </c>
      <c r="C135" s="138" t="s">
        <v>371</v>
      </c>
      <c r="D135" s="138" t="s">
        <v>372</v>
      </c>
      <c r="E135" s="133" t="s">
        <v>574</v>
      </c>
      <c r="F135" s="138" t="s">
        <v>374</v>
      </c>
      <c r="G135" s="133" t="s">
        <v>575</v>
      </c>
      <c r="H135" s="138" t="s">
        <v>412</v>
      </c>
      <c r="I135" s="138" t="s">
        <v>376</v>
      </c>
      <c r="J135" s="133" t="s">
        <v>574</v>
      </c>
    </row>
    <row r="136" s="123" customFormat="1" ht="18.75" customHeight="1" spans="1:10">
      <c r="A136" s="137"/>
      <c r="B136" s="138"/>
      <c r="C136" s="138" t="s">
        <v>371</v>
      </c>
      <c r="D136" s="138" t="s">
        <v>372</v>
      </c>
      <c r="E136" s="133" t="s">
        <v>576</v>
      </c>
      <c r="F136" s="138" t="s">
        <v>374</v>
      </c>
      <c r="G136" s="133" t="s">
        <v>577</v>
      </c>
      <c r="H136" s="138" t="s">
        <v>495</v>
      </c>
      <c r="I136" s="138" t="s">
        <v>376</v>
      </c>
      <c r="J136" s="133" t="s">
        <v>576</v>
      </c>
    </row>
    <row r="137" s="123" customFormat="1" ht="18.75" customHeight="1" spans="1:10">
      <c r="A137" s="137"/>
      <c r="B137" s="138"/>
      <c r="C137" s="138" t="s">
        <v>371</v>
      </c>
      <c r="D137" s="138" t="s">
        <v>378</v>
      </c>
      <c r="E137" s="133" t="s">
        <v>483</v>
      </c>
      <c r="F137" s="138" t="s">
        <v>374</v>
      </c>
      <c r="G137" s="133" t="s">
        <v>423</v>
      </c>
      <c r="H137" s="138" t="s">
        <v>401</v>
      </c>
      <c r="I137" s="138" t="s">
        <v>376</v>
      </c>
      <c r="J137" s="133" t="s">
        <v>484</v>
      </c>
    </row>
    <row r="138" s="123" customFormat="1" ht="18.75" customHeight="1" spans="1:10">
      <c r="A138" s="137"/>
      <c r="B138" s="138"/>
      <c r="C138" s="138" t="s">
        <v>371</v>
      </c>
      <c r="D138" s="138" t="s">
        <v>378</v>
      </c>
      <c r="E138" s="133" t="s">
        <v>379</v>
      </c>
      <c r="F138" s="138" t="s">
        <v>374</v>
      </c>
      <c r="G138" s="133" t="s">
        <v>380</v>
      </c>
      <c r="H138" s="138" t="s">
        <v>381</v>
      </c>
      <c r="I138" s="138" t="s">
        <v>382</v>
      </c>
      <c r="J138" s="133" t="s">
        <v>383</v>
      </c>
    </row>
    <row r="139" s="123" customFormat="1" ht="18.75" customHeight="1" spans="1:10">
      <c r="A139" s="137"/>
      <c r="B139" s="138"/>
      <c r="C139" s="138" t="s">
        <v>371</v>
      </c>
      <c r="D139" s="138" t="s">
        <v>378</v>
      </c>
      <c r="E139" s="133" t="s">
        <v>421</v>
      </c>
      <c r="F139" s="138" t="s">
        <v>374</v>
      </c>
      <c r="G139" s="133" t="s">
        <v>405</v>
      </c>
      <c r="H139" s="138" t="s">
        <v>381</v>
      </c>
      <c r="I139" s="138" t="s">
        <v>382</v>
      </c>
      <c r="J139" s="133" t="s">
        <v>404</v>
      </c>
    </row>
    <row r="140" s="123" customFormat="1" ht="18.75" customHeight="1" spans="1:10">
      <c r="A140" s="137"/>
      <c r="B140" s="138"/>
      <c r="C140" s="138" t="s">
        <v>387</v>
      </c>
      <c r="D140" s="138" t="s">
        <v>391</v>
      </c>
      <c r="E140" s="133" t="s">
        <v>543</v>
      </c>
      <c r="F140" s="138" t="s">
        <v>399</v>
      </c>
      <c r="G140" s="133" t="s">
        <v>407</v>
      </c>
      <c r="H140" s="138" t="s">
        <v>401</v>
      </c>
      <c r="I140" s="138" t="s">
        <v>376</v>
      </c>
      <c r="J140" s="133" t="s">
        <v>544</v>
      </c>
    </row>
    <row r="141" s="123" customFormat="1" ht="18.75" customHeight="1" spans="1:10">
      <c r="A141" s="137"/>
      <c r="B141" s="138"/>
      <c r="C141" s="138" t="s">
        <v>396</v>
      </c>
      <c r="D141" s="138" t="s">
        <v>397</v>
      </c>
      <c r="E141" s="133" t="s">
        <v>446</v>
      </c>
      <c r="F141" s="138" t="s">
        <v>374</v>
      </c>
      <c r="G141" s="133" t="s">
        <v>536</v>
      </c>
      <c r="H141" s="138" t="s">
        <v>401</v>
      </c>
      <c r="I141" s="138" t="s">
        <v>382</v>
      </c>
      <c r="J141" s="133" t="s">
        <v>447</v>
      </c>
    </row>
    <row r="142" s="123" customFormat="1" ht="18.75" customHeight="1" spans="1:10">
      <c r="A142" s="244" t="s">
        <v>300</v>
      </c>
      <c r="B142" s="138" t="s">
        <v>578</v>
      </c>
      <c r="C142" s="138" t="s">
        <v>371</v>
      </c>
      <c r="D142" s="138" t="s">
        <v>372</v>
      </c>
      <c r="E142" s="133" t="s">
        <v>414</v>
      </c>
      <c r="F142" s="138" t="s">
        <v>374</v>
      </c>
      <c r="G142" s="133" t="s">
        <v>182</v>
      </c>
      <c r="H142" s="138" t="s">
        <v>416</v>
      </c>
      <c r="I142" s="138" t="s">
        <v>376</v>
      </c>
      <c r="J142" s="133" t="s">
        <v>579</v>
      </c>
    </row>
    <row r="143" s="123" customFormat="1" ht="18.75" customHeight="1" spans="1:10">
      <c r="A143" s="137"/>
      <c r="B143" s="138"/>
      <c r="C143" s="138" t="s">
        <v>371</v>
      </c>
      <c r="D143" s="138" t="s">
        <v>372</v>
      </c>
      <c r="E143" s="133" t="s">
        <v>418</v>
      </c>
      <c r="F143" s="138" t="s">
        <v>374</v>
      </c>
      <c r="G143" s="133" t="s">
        <v>580</v>
      </c>
      <c r="H143" s="138" t="s">
        <v>416</v>
      </c>
      <c r="I143" s="138" t="s">
        <v>376</v>
      </c>
      <c r="J143" s="133" t="s">
        <v>581</v>
      </c>
    </row>
    <row r="144" s="123" customFormat="1" ht="18.75" customHeight="1" spans="1:10">
      <c r="A144" s="137"/>
      <c r="B144" s="138"/>
      <c r="C144" s="138" t="s">
        <v>371</v>
      </c>
      <c r="D144" s="138" t="s">
        <v>378</v>
      </c>
      <c r="E144" s="133" t="s">
        <v>422</v>
      </c>
      <c r="F144" s="138" t="s">
        <v>374</v>
      </c>
      <c r="G144" s="133" t="s">
        <v>423</v>
      </c>
      <c r="H144" s="138" t="s">
        <v>401</v>
      </c>
      <c r="I144" s="138" t="s">
        <v>376</v>
      </c>
      <c r="J144" s="133" t="s">
        <v>582</v>
      </c>
    </row>
    <row r="145" s="123" customFormat="1" ht="18.75" customHeight="1" spans="1:10">
      <c r="A145" s="137"/>
      <c r="B145" s="138"/>
      <c r="C145" s="138" t="s">
        <v>371</v>
      </c>
      <c r="D145" s="138" t="s">
        <v>378</v>
      </c>
      <c r="E145" s="133" t="s">
        <v>421</v>
      </c>
      <c r="F145" s="138" t="s">
        <v>374</v>
      </c>
      <c r="G145" s="133" t="s">
        <v>386</v>
      </c>
      <c r="H145" s="138" t="s">
        <v>381</v>
      </c>
      <c r="I145" s="138" t="s">
        <v>382</v>
      </c>
      <c r="J145" s="133" t="s">
        <v>404</v>
      </c>
    </row>
    <row r="146" s="123" customFormat="1" ht="18.75" customHeight="1" spans="1:10">
      <c r="A146" s="137"/>
      <c r="B146" s="138"/>
      <c r="C146" s="138" t="s">
        <v>371</v>
      </c>
      <c r="D146" s="138" t="s">
        <v>384</v>
      </c>
      <c r="E146" s="133" t="s">
        <v>385</v>
      </c>
      <c r="F146" s="138" t="s">
        <v>374</v>
      </c>
      <c r="G146" s="133" t="s">
        <v>386</v>
      </c>
      <c r="H146" s="138" t="s">
        <v>381</v>
      </c>
      <c r="I146" s="138" t="s">
        <v>382</v>
      </c>
      <c r="J146" s="133" t="s">
        <v>385</v>
      </c>
    </row>
    <row r="147" s="123" customFormat="1" ht="18.75" customHeight="1" spans="1:10">
      <c r="A147" s="137"/>
      <c r="B147" s="138"/>
      <c r="C147" s="138" t="s">
        <v>387</v>
      </c>
      <c r="D147" s="138" t="s">
        <v>388</v>
      </c>
      <c r="E147" s="133" t="s">
        <v>389</v>
      </c>
      <c r="F147" s="138" t="s">
        <v>374</v>
      </c>
      <c r="G147" s="133" t="s">
        <v>390</v>
      </c>
      <c r="H147" s="138" t="s">
        <v>381</v>
      </c>
      <c r="I147" s="138" t="s">
        <v>382</v>
      </c>
      <c r="J147" s="133" t="s">
        <v>428</v>
      </c>
    </row>
    <row r="148" s="123" customFormat="1" ht="18.75" customHeight="1" spans="1:10">
      <c r="A148" s="137"/>
      <c r="B148" s="138"/>
      <c r="C148" s="138" t="s">
        <v>387</v>
      </c>
      <c r="D148" s="138" t="s">
        <v>391</v>
      </c>
      <c r="E148" s="133" t="s">
        <v>392</v>
      </c>
      <c r="F148" s="138" t="s">
        <v>374</v>
      </c>
      <c r="G148" s="133" t="s">
        <v>380</v>
      </c>
      <c r="H148" s="138" t="s">
        <v>381</v>
      </c>
      <c r="I148" s="138" t="s">
        <v>382</v>
      </c>
      <c r="J148" s="133" t="s">
        <v>513</v>
      </c>
    </row>
    <row r="149" s="123" customFormat="1" ht="18.75" customHeight="1" spans="1:10">
      <c r="A149" s="137"/>
      <c r="B149" s="138"/>
      <c r="C149" s="138" t="s">
        <v>387</v>
      </c>
      <c r="D149" s="138" t="s">
        <v>391</v>
      </c>
      <c r="E149" s="133" t="s">
        <v>394</v>
      </c>
      <c r="F149" s="138" t="s">
        <v>374</v>
      </c>
      <c r="G149" s="133" t="s">
        <v>380</v>
      </c>
      <c r="H149" s="138" t="s">
        <v>381</v>
      </c>
      <c r="I149" s="138" t="s">
        <v>382</v>
      </c>
      <c r="J149" s="133" t="s">
        <v>395</v>
      </c>
    </row>
    <row r="150" s="123" customFormat="1" ht="18.75" customHeight="1" spans="1:10">
      <c r="A150" s="137"/>
      <c r="B150" s="138"/>
      <c r="C150" s="138" t="s">
        <v>387</v>
      </c>
      <c r="D150" s="138" t="s">
        <v>431</v>
      </c>
      <c r="E150" s="133" t="s">
        <v>432</v>
      </c>
      <c r="F150" s="138" t="s">
        <v>374</v>
      </c>
      <c r="G150" s="133" t="s">
        <v>433</v>
      </c>
      <c r="H150" s="138" t="s">
        <v>381</v>
      </c>
      <c r="I150" s="138" t="s">
        <v>382</v>
      </c>
      <c r="J150" s="133" t="s">
        <v>432</v>
      </c>
    </row>
    <row r="151" s="123" customFormat="1" ht="18.75" customHeight="1" spans="1:10">
      <c r="A151" s="137"/>
      <c r="B151" s="138"/>
      <c r="C151" s="138" t="s">
        <v>387</v>
      </c>
      <c r="D151" s="138" t="s">
        <v>434</v>
      </c>
      <c r="E151" s="133" t="s">
        <v>583</v>
      </c>
      <c r="F151" s="138" t="s">
        <v>374</v>
      </c>
      <c r="G151" s="133" t="s">
        <v>423</v>
      </c>
      <c r="H151" s="138" t="s">
        <v>401</v>
      </c>
      <c r="I151" s="138" t="s">
        <v>382</v>
      </c>
      <c r="J151" s="133" t="s">
        <v>584</v>
      </c>
    </row>
    <row r="152" s="123" customFormat="1" ht="18.75" customHeight="1" spans="1:10">
      <c r="A152" s="137"/>
      <c r="B152" s="138"/>
      <c r="C152" s="138" t="s">
        <v>396</v>
      </c>
      <c r="D152" s="138" t="s">
        <v>397</v>
      </c>
      <c r="E152" s="133" t="s">
        <v>488</v>
      </c>
      <c r="F152" s="138" t="s">
        <v>399</v>
      </c>
      <c r="G152" s="133" t="s">
        <v>400</v>
      </c>
      <c r="H152" s="138" t="s">
        <v>401</v>
      </c>
      <c r="I152" s="138" t="s">
        <v>376</v>
      </c>
      <c r="J152" s="133" t="s">
        <v>516</v>
      </c>
    </row>
    <row r="153" s="123" customFormat="1" ht="18.75" customHeight="1" spans="1:10">
      <c r="A153" s="244" t="s">
        <v>337</v>
      </c>
      <c r="B153" s="138" t="s">
        <v>585</v>
      </c>
      <c r="C153" s="138" t="s">
        <v>371</v>
      </c>
      <c r="D153" s="138" t="s">
        <v>372</v>
      </c>
      <c r="E153" s="133" t="s">
        <v>586</v>
      </c>
      <c r="F153" s="138" t="s">
        <v>374</v>
      </c>
      <c r="G153" s="133" t="s">
        <v>587</v>
      </c>
      <c r="H153" s="138" t="s">
        <v>416</v>
      </c>
      <c r="I153" s="138" t="s">
        <v>376</v>
      </c>
      <c r="J153" s="133" t="s">
        <v>588</v>
      </c>
    </row>
    <row r="154" s="123" customFormat="1" ht="18.75" customHeight="1" spans="1:10">
      <c r="A154" s="137"/>
      <c r="B154" s="138"/>
      <c r="C154" s="138" t="s">
        <v>371</v>
      </c>
      <c r="D154" s="138" t="s">
        <v>372</v>
      </c>
      <c r="E154" s="133" t="s">
        <v>589</v>
      </c>
      <c r="F154" s="138" t="s">
        <v>374</v>
      </c>
      <c r="G154" s="133" t="s">
        <v>590</v>
      </c>
      <c r="H154" s="138" t="s">
        <v>412</v>
      </c>
      <c r="I154" s="138" t="s">
        <v>376</v>
      </c>
      <c r="J154" s="133" t="s">
        <v>591</v>
      </c>
    </row>
    <row r="155" s="123" customFormat="1" ht="18.75" customHeight="1" spans="1:10">
      <c r="A155" s="137"/>
      <c r="B155" s="138"/>
      <c r="C155" s="138" t="s">
        <v>371</v>
      </c>
      <c r="D155" s="138" t="s">
        <v>372</v>
      </c>
      <c r="E155" s="133" t="s">
        <v>592</v>
      </c>
      <c r="F155" s="138" t="s">
        <v>374</v>
      </c>
      <c r="G155" s="133" t="s">
        <v>183</v>
      </c>
      <c r="H155" s="138" t="s">
        <v>593</v>
      </c>
      <c r="I155" s="138" t="s">
        <v>376</v>
      </c>
      <c r="J155" s="133" t="s">
        <v>594</v>
      </c>
    </row>
    <row r="156" s="123" customFormat="1" ht="18.75" customHeight="1" spans="1:10">
      <c r="A156" s="137"/>
      <c r="B156" s="138"/>
      <c r="C156" s="138" t="s">
        <v>371</v>
      </c>
      <c r="D156" s="138" t="s">
        <v>378</v>
      </c>
      <c r="E156" s="133" t="s">
        <v>483</v>
      </c>
      <c r="F156" s="138" t="s">
        <v>374</v>
      </c>
      <c r="G156" s="133" t="s">
        <v>423</v>
      </c>
      <c r="H156" s="138" t="s">
        <v>401</v>
      </c>
      <c r="I156" s="138" t="s">
        <v>382</v>
      </c>
      <c r="J156" s="133" t="s">
        <v>595</v>
      </c>
    </row>
    <row r="157" s="123" customFormat="1" ht="18.75" customHeight="1" spans="1:10">
      <c r="A157" s="137"/>
      <c r="B157" s="138"/>
      <c r="C157" s="138" t="s">
        <v>371</v>
      </c>
      <c r="D157" s="138" t="s">
        <v>384</v>
      </c>
      <c r="E157" s="133" t="s">
        <v>438</v>
      </c>
      <c r="F157" s="138" t="s">
        <v>374</v>
      </c>
      <c r="G157" s="133" t="s">
        <v>423</v>
      </c>
      <c r="H157" s="138" t="s">
        <v>401</v>
      </c>
      <c r="I157" s="138" t="s">
        <v>382</v>
      </c>
      <c r="J157" s="133" t="s">
        <v>439</v>
      </c>
    </row>
    <row r="158" s="123" customFormat="1" ht="18.75" customHeight="1" spans="1:10">
      <c r="A158" s="137"/>
      <c r="B158" s="138"/>
      <c r="C158" s="138" t="s">
        <v>387</v>
      </c>
      <c r="D158" s="138" t="s">
        <v>391</v>
      </c>
      <c r="E158" s="133" t="s">
        <v>392</v>
      </c>
      <c r="F158" s="138" t="s">
        <v>374</v>
      </c>
      <c r="G158" s="133" t="s">
        <v>380</v>
      </c>
      <c r="H158" s="138" t="s">
        <v>381</v>
      </c>
      <c r="I158" s="138" t="s">
        <v>382</v>
      </c>
      <c r="J158" s="133" t="s">
        <v>596</v>
      </c>
    </row>
    <row r="159" s="123" customFormat="1" ht="18.75" customHeight="1" spans="1:10">
      <c r="A159" s="137"/>
      <c r="B159" s="138"/>
      <c r="C159" s="138" t="s">
        <v>387</v>
      </c>
      <c r="D159" s="138" t="s">
        <v>391</v>
      </c>
      <c r="E159" s="133" t="s">
        <v>394</v>
      </c>
      <c r="F159" s="138" t="s">
        <v>374</v>
      </c>
      <c r="G159" s="133" t="s">
        <v>380</v>
      </c>
      <c r="H159" s="138" t="s">
        <v>381</v>
      </c>
      <c r="I159" s="138" t="s">
        <v>382</v>
      </c>
      <c r="J159" s="133" t="s">
        <v>596</v>
      </c>
    </row>
    <row r="160" s="123" customFormat="1" ht="18.75" customHeight="1" spans="1:10">
      <c r="A160" s="137"/>
      <c r="B160" s="138"/>
      <c r="C160" s="138" t="s">
        <v>387</v>
      </c>
      <c r="D160" s="138" t="s">
        <v>434</v>
      </c>
      <c r="E160" s="133" t="s">
        <v>435</v>
      </c>
      <c r="F160" s="138" t="s">
        <v>374</v>
      </c>
      <c r="G160" s="133" t="s">
        <v>423</v>
      </c>
      <c r="H160" s="138" t="s">
        <v>401</v>
      </c>
      <c r="I160" s="138" t="s">
        <v>382</v>
      </c>
      <c r="J160" s="133" t="s">
        <v>445</v>
      </c>
    </row>
    <row r="161" s="123" customFormat="1" ht="18.75" customHeight="1" spans="1:10">
      <c r="A161" s="137"/>
      <c r="B161" s="138"/>
      <c r="C161" s="138" t="s">
        <v>396</v>
      </c>
      <c r="D161" s="138" t="s">
        <v>397</v>
      </c>
      <c r="E161" s="133" t="s">
        <v>446</v>
      </c>
      <c r="F161" s="138" t="s">
        <v>374</v>
      </c>
      <c r="G161" s="133" t="s">
        <v>407</v>
      </c>
      <c r="H161" s="138" t="s">
        <v>401</v>
      </c>
      <c r="I161" s="138" t="s">
        <v>382</v>
      </c>
      <c r="J161" s="133" t="s">
        <v>447</v>
      </c>
    </row>
  </sheetData>
  <mergeCells count="40">
    <mergeCell ref="A2:J2"/>
    <mergeCell ref="A3:H3"/>
    <mergeCell ref="A7:A13"/>
    <mergeCell ref="A14:A16"/>
    <mergeCell ref="A17:A29"/>
    <mergeCell ref="A30:A34"/>
    <mergeCell ref="A35:A39"/>
    <mergeCell ref="A40:A45"/>
    <mergeCell ref="A46:A55"/>
    <mergeCell ref="A56:A73"/>
    <mergeCell ref="A74:A78"/>
    <mergeCell ref="A79:A82"/>
    <mergeCell ref="A83:A89"/>
    <mergeCell ref="A90:A94"/>
    <mergeCell ref="A95:A102"/>
    <mergeCell ref="A103:A108"/>
    <mergeCell ref="A109:A126"/>
    <mergeCell ref="A127:A134"/>
    <mergeCell ref="A135:A141"/>
    <mergeCell ref="A142:A152"/>
    <mergeCell ref="A153:A161"/>
    <mergeCell ref="B7:B13"/>
    <mergeCell ref="B14:B16"/>
    <mergeCell ref="B17:B29"/>
    <mergeCell ref="B30:B34"/>
    <mergeCell ref="B35:B39"/>
    <mergeCell ref="B40:B45"/>
    <mergeCell ref="B46:B55"/>
    <mergeCell ref="B56:B73"/>
    <mergeCell ref="B74:B78"/>
    <mergeCell ref="B79:B82"/>
    <mergeCell ref="B83:B89"/>
    <mergeCell ref="B90:B94"/>
    <mergeCell ref="B95:B102"/>
    <mergeCell ref="B103:B108"/>
    <mergeCell ref="B109:B126"/>
    <mergeCell ref="B127:B134"/>
    <mergeCell ref="B135:B141"/>
    <mergeCell ref="B142:B152"/>
    <mergeCell ref="B153:B161"/>
  </mergeCells>
  <printOptions horizontalCentered="1"/>
  <pageMargins left="1" right="1" top="0.75" bottom="0.75" header="0" footer="0"/>
  <pageSetup paperSize="9" scale="6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县对下转移支付预算表09-1</vt:lpstr>
      <vt:lpstr>县对下转移支付绩效目标表09-2</vt:lpstr>
      <vt:lpstr>新增资产配置表10</vt:lpstr>
      <vt:lpstr>转移支付补助项目支出预算表11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丹丹</cp:lastModifiedBy>
  <dcterms:created xsi:type="dcterms:W3CDTF">2025-03-12T08:56:00Z</dcterms:created>
  <dcterms:modified xsi:type="dcterms:W3CDTF">2025-03-17T02:31:32Z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2667B730E9454B2EB7E6F87035106F9F_12</vt:lpwstr>
  </property>
  <property fmtid="{D5CDD505-2E9C-101B-9397-08002B2CF9AE}" pid="3" name="KSOProductBuildVer">
    <vt:lpwstr>2052-12.1.0.19302</vt:lpwstr>
  </property>
</Properties>
</file>