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640" activeTab="2"/>
  </bookViews>
  <sheets>
    <sheet name="2018" sheetId="1" r:id="rId1"/>
    <sheet name="2019" sheetId="2" r:id="rId2"/>
    <sheet name="2020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<sst xmlns="http://schemas.openxmlformats.org/spreadsheetml/2006/main" count="78" uniqueCount="24">
  <si>
    <t>临翔区卫计局季度预算执行情况统计表</t>
  </si>
  <si>
    <t>（ 2018 年度）</t>
  </si>
  <si>
    <t>填报日期：2018年7月10日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</si>
  <si>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</si>
  <si>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</si>
  <si>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</si>
  <si>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</si>
  <si>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</si>
  <si>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</si>
  <si>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</si>
  <si>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</si>
  <si>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</si>
  <si>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</si>
  <si>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</si>
  <si>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</si>
  <si>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</si>
  <si>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</si>
  <si>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</si>
  <si>
    <t>合计</t>
  </si>
  <si>
    <t>临翔区卫健局季度预算执行情况统计表</t>
  </si>
  <si>
    <t>（ 2019年度）</t>
  </si>
  <si>
    <t>填报日期：2019年10月28日</t>
  </si>
  <si>
    <t>（ 2020年度）</t>
  </si>
  <si>
    <t>填报日期：2020年04月03日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</si>
</sst>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14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21" borderId="12" applyNumberFormat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20" fillId="32" borderId="15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3" fontId="2" fillId="0" borderId="6" xfId="0" applyNumberFormat="1" applyFont="1" applyBorder="1" applyAlignment="1">
      <alignment horizontal="center" vertical="center" wrapText="1"/>
    </xf>
    <xf numFmtId="43" fontId="2" fillId="0" borderId="6" xfId="0" applyNumberFormat="1" applyFont="1" applyBorder="1" applyAlignment="1">
      <alignment vertical="center" wrapText="1"/>
    </xf>
    <xf numFmtId="43" fontId="2" fillId="0" borderId="0" xfId="0" applyNumberFormat="1" applyFont="1" applyAlignment="1">
      <alignment vertical="center" wrapText="1"/>
    </xf>
    <xf numFmtId="10" fontId="2" fillId="0" borderId="6" xfId="0" applyNumberFormat="1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10" fontId="2" fillId="0" borderId="6" xfId="11" applyNumberFormat="1" applyFont="1" applyFill="1" applyBorder="1" applyAlignment="1" applyProtection="1">
      <alignment vertical="center" wrapText="1"/>
    </xf>
    <xf numFmtId="10" fontId="2" fillId="0" borderId="6" xfId="11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514067640\filerecv\&#20020;&#32724;&#21306;&#21355;&#35745;&#23616;&#23395;&#24230;&#39044;&#31639;&#25191;&#34892;&#24773;&#20917;&#32479;&#35745;&#34920;&#65288;2017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</sheetNames>
    <sheetDataSet>
      <sheetData sheetId="0" refreshError="1"/>
      <sheetData sheetId="1" refreshError="1">
        <row r="7">
          <cell r="C7">
            <v>1993.38</v>
          </cell>
        </row>
        <row r="8">
          <cell r="C8">
            <v>2635.84</v>
          </cell>
        </row>
        <row r="9">
          <cell r="C9">
            <v>4629.22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opLeftCell="A4" workbookViewId="0">
      <selection activeCell="M9" sqref="M9"/>
    </sheetView>
  </sheetViews>
  <sheetFormatPr defaultColWidth="9" defaultRowHeight="13.5"/>
  <cols>
    <col min="1" max="1" width="8.25" style="2" customWidth="1"/>
    <col min="2" max="2" width="9.625" style="2" customWidth="1"/>
    <col min="3" max="12" width="9.625" customWidth="1"/>
    <col min="13" max="13" width="10.75" customWidth="1"/>
    <col min="14" max="15" width="9.625" customWidth="1"/>
  </cols>
  <sheetData>
    <row r="1" ht="44.2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8.5" customHeight="1" spans="1:15">
      <c r="A2" s="4"/>
      <c r="B2" s="4"/>
      <c r="C2" s="4"/>
      <c r="D2" s="4"/>
      <c r="E2" s="4"/>
      <c r="F2" s="4"/>
      <c r="G2" s="4"/>
      <c r="H2" s="5" t="s">
        <v>1</v>
      </c>
      <c r="I2" s="5"/>
      <c r="J2" s="5"/>
      <c r="K2" s="4"/>
      <c r="L2" s="4"/>
      <c r="M2" s="4"/>
      <c r="N2" s="4"/>
      <c r="O2" s="4"/>
    </row>
    <row r="3" ht="27" customHeight="1" spans="1:15">
      <c r="A3" s="6" t="s">
        <v>2</v>
      </c>
      <c r="B3" s="6"/>
      <c r="C3" s="6"/>
      <c r="D3" s="6"/>
      <c r="E3" s="6"/>
      <c r="F3" s="6"/>
      <c r="G3" s="7"/>
      <c r="H3" s="7"/>
      <c r="I3" s="7"/>
      <c r="J3" s="7"/>
      <c r="K3" s="17"/>
      <c r="L3" s="17"/>
      <c r="M3" s="17"/>
      <c r="N3" s="18" t="s">
        <v>3</v>
      </c>
      <c r="O3" s="18"/>
    </row>
    <row r="4" s="1" customFormat="1" ht="60" customHeight="1" spans="1:15">
      <c r="A4" s="8" t="s">
        <v>4</v>
      </c>
      <c r="B4" s="8" t="s">
        <v>5</v>
      </c>
      <c r="C4" s="9" t="s">
        <v>6</v>
      </c>
      <c r="D4" s="10"/>
      <c r="E4" s="10"/>
      <c r="F4" s="9" t="s">
        <v>7</v>
      </c>
      <c r="G4" s="10"/>
      <c r="H4" s="10"/>
      <c r="I4" s="10"/>
      <c r="J4" s="19"/>
      <c r="K4" s="9" t="s">
        <v>8</v>
      </c>
      <c r="L4" s="10"/>
      <c r="M4" s="10"/>
      <c r="N4" s="10"/>
      <c r="O4" s="19"/>
    </row>
    <row r="5" s="1" customFormat="1" ht="60" customHeight="1" spans="1:15">
      <c r="A5" s="11"/>
      <c r="B5" s="11"/>
      <c r="C5" s="12" t="s">
        <v>9</v>
      </c>
      <c r="D5" s="12" t="s">
        <v>10</v>
      </c>
      <c r="E5" s="12" t="s">
        <v>11</v>
      </c>
      <c r="F5" s="12" t="s">
        <v>9</v>
      </c>
      <c r="G5" s="12" t="s">
        <v>10</v>
      </c>
      <c r="H5" s="12" t="s">
        <v>12</v>
      </c>
      <c r="I5" s="12" t="s">
        <v>13</v>
      </c>
      <c r="J5" s="12" t="s">
        <v>14</v>
      </c>
      <c r="K5" s="12" t="s">
        <v>9</v>
      </c>
      <c r="L5" s="12" t="s">
        <v>10</v>
      </c>
      <c r="M5" s="12" t="s">
        <v>12</v>
      </c>
      <c r="N5" s="12" t="s">
        <v>13</v>
      </c>
      <c r="O5" s="12" t="s">
        <v>14</v>
      </c>
    </row>
    <row r="6" s="1" customFormat="1" ht="56" customHeight="1" spans="1:15">
      <c r="A6" s="8" t="s">
        <v>15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1" customFormat="1" ht="56" customHeight="1" spans="1:15">
      <c r="A7" s="12" t="s">
        <v>16</v>
      </c>
      <c r="B7" s="15">
        <v>8749.8</v>
      </c>
      <c r="C7" s="14">
        <v>2549</v>
      </c>
      <c r="D7" s="16">
        <f>C7/B7</f>
        <v>0.291320944478731</v>
      </c>
      <c r="E7" s="16">
        <f>(C7-'[1]2'!$C$7)/'[1]2'!$C$7</f>
        <v>0.278732604922293</v>
      </c>
      <c r="F7" s="14">
        <f>H7-C7</f>
        <v>2295.86</v>
      </c>
      <c r="G7" s="16">
        <f>F7/B7</f>
        <v>0.262389997485657</v>
      </c>
      <c r="H7" s="14">
        <v>4844.86</v>
      </c>
      <c r="I7" s="16">
        <f>H7/B7</f>
        <v>0.553710941964388</v>
      </c>
      <c r="J7" s="20">
        <v>0.46</v>
      </c>
      <c r="K7" s="14">
        <v>2591.54</v>
      </c>
      <c r="L7" s="21">
        <f>K7/B7</f>
        <v>0.296182769891883</v>
      </c>
      <c r="M7" s="14">
        <v>7436.4</v>
      </c>
      <c r="N7" s="21">
        <f>M7/B7</f>
        <v>0.849893711856271</v>
      </c>
      <c r="O7" s="21">
        <v>0.8602</v>
      </c>
    </row>
    <row r="8" s="1" customFormat="1" ht="56" customHeight="1" spans="1:15">
      <c r="A8" s="12" t="s">
        <v>17</v>
      </c>
      <c r="B8" s="13">
        <v>538.6</v>
      </c>
      <c r="C8" s="13">
        <v>2537.04</v>
      </c>
      <c r="D8" s="16">
        <f>C8/B8</f>
        <v>4.71043445971036</v>
      </c>
      <c r="E8" s="16">
        <f>(C8-'[1]2'!$C$8)/'[1]2'!$C$8</f>
        <v>-0.0374833070292583</v>
      </c>
      <c r="F8" s="14">
        <f>H8-C8</f>
        <v>772.9</v>
      </c>
      <c r="G8" s="16">
        <f>F8/B8</f>
        <v>1.43501670998886</v>
      </c>
      <c r="H8" s="14">
        <v>3309.94</v>
      </c>
      <c r="I8" s="16">
        <f>H8/B8</f>
        <v>6.14545116969922</v>
      </c>
      <c r="J8" s="16">
        <v>-0.02</v>
      </c>
      <c r="K8" s="14">
        <v>516.5</v>
      </c>
      <c r="L8" s="21">
        <f>K8/B8</f>
        <v>0.958967694021537</v>
      </c>
      <c r="M8" s="14">
        <v>3826.44</v>
      </c>
      <c r="N8" s="21">
        <f>M8/B8</f>
        <v>7.10441886372076</v>
      </c>
      <c r="O8" s="21">
        <v>-0.07612</v>
      </c>
    </row>
    <row r="9" ht="56" customHeight="1" spans="1:15">
      <c r="A9" s="12" t="s">
        <v>18</v>
      </c>
      <c r="B9" s="13">
        <f>SUM(B7:B8)</f>
        <v>9288.4</v>
      </c>
      <c r="C9" s="13">
        <f>SUM(C7:C8)</f>
        <v>5086.04</v>
      </c>
      <c r="D9" s="16">
        <f>C9/B9</f>
        <v>0.547569010809181</v>
      </c>
      <c r="E9" s="16">
        <f>(C9-'[1]2'!$C$9)/'[1]2'!$C$9</f>
        <v>0.0986818513702092</v>
      </c>
      <c r="F9" s="14">
        <f>SUM(F7:F8)</f>
        <v>3068.76</v>
      </c>
      <c r="G9" s="16">
        <f>F9/B9</f>
        <v>0.330386288273545</v>
      </c>
      <c r="H9" s="14">
        <f>SUM(H7:H8)</f>
        <v>8154.8</v>
      </c>
      <c r="I9" s="16">
        <f>H9/B9</f>
        <v>0.877955299082727</v>
      </c>
      <c r="J9" s="20">
        <v>0.22</v>
      </c>
      <c r="K9" s="14">
        <f>SUM(K7:K8)</f>
        <v>3108.04</v>
      </c>
      <c r="L9" s="21">
        <f>K9/B9</f>
        <v>0.334615218982817</v>
      </c>
      <c r="M9" s="14">
        <f>SUM(M7:M8)</f>
        <v>11262.84</v>
      </c>
      <c r="N9" s="21">
        <f>M9/B9</f>
        <v>1.21257051806554</v>
      </c>
      <c r="O9" s="21">
        <v>0.3837</v>
      </c>
    </row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ageMargins left="0.354166666666667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E8" sqref="E8"/>
    </sheetView>
  </sheetViews>
  <sheetFormatPr defaultColWidth="9" defaultRowHeight="13.5"/>
  <cols>
    <col min="1" max="1" width="8.25" style="2" customWidth="1"/>
    <col min="2" max="2" width="11.875" style="2" customWidth="1"/>
    <col min="3" max="5" width="9.625" customWidth="1"/>
    <col min="6" max="6" width="11" customWidth="1"/>
    <col min="7" max="7" width="9.625" customWidth="1"/>
    <col min="8" max="8" width="11.5" customWidth="1"/>
    <col min="9" max="10" width="9.625" customWidth="1"/>
    <col min="11" max="11" width="11" customWidth="1"/>
    <col min="12" max="12" width="9.625" customWidth="1"/>
    <col min="13" max="13" width="11.375" customWidth="1"/>
    <col min="14" max="14" width="8.75" customWidth="1"/>
    <col min="15" max="15" width="9" customWidth="1"/>
  </cols>
  <sheetData>
    <row r="1" ht="44.25" customHeight="1" spans="1:15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8.5" customHeight="1" spans="1:15">
      <c r="A2" s="4"/>
      <c r="B2" s="4"/>
      <c r="C2" s="4"/>
      <c r="D2" s="4"/>
      <c r="E2" s="4"/>
      <c r="F2" s="4"/>
      <c r="G2" s="4"/>
      <c r="H2" s="5" t="s">
        <v>20</v>
      </c>
      <c r="I2" s="5"/>
      <c r="J2" s="5"/>
      <c r="K2" s="4"/>
      <c r="L2" s="4"/>
      <c r="M2" s="4"/>
      <c r="N2" s="4"/>
      <c r="O2" s="4"/>
    </row>
    <row r="3" ht="27" customHeight="1" spans="1:15">
      <c r="A3" s="6" t="s">
        <v>21</v>
      </c>
      <c r="B3" s="6"/>
      <c r="C3" s="6"/>
      <c r="D3" s="6"/>
      <c r="E3" s="6"/>
      <c r="F3" s="6"/>
      <c r="G3" s="7"/>
      <c r="H3" s="7"/>
      <c r="I3" s="7"/>
      <c r="J3" s="7"/>
      <c r="K3" s="17"/>
      <c r="L3" s="17"/>
      <c r="M3" s="17"/>
      <c r="N3" s="18" t="s">
        <v>3</v>
      </c>
      <c r="O3" s="18"/>
    </row>
    <row r="4" s="1" customFormat="1" ht="60" customHeight="1" spans="1:15">
      <c r="A4" s="8" t="s">
        <v>4</v>
      </c>
      <c r="B4" s="8" t="s">
        <v>5</v>
      </c>
      <c r="C4" s="9" t="s">
        <v>6</v>
      </c>
      <c r="D4" s="10"/>
      <c r="E4" s="10"/>
      <c r="F4" s="9" t="s">
        <v>7</v>
      </c>
      <c r="G4" s="10"/>
      <c r="H4" s="10"/>
      <c r="I4" s="10"/>
      <c r="J4" s="19"/>
      <c r="K4" s="9" t="s">
        <v>8</v>
      </c>
      <c r="L4" s="10"/>
      <c r="M4" s="10"/>
      <c r="N4" s="10"/>
      <c r="O4" s="19"/>
    </row>
    <row r="5" s="1" customFormat="1" ht="60" customHeight="1" spans="1:15">
      <c r="A5" s="11"/>
      <c r="B5" s="11"/>
      <c r="C5" s="12" t="s">
        <v>9</v>
      </c>
      <c r="D5" s="12" t="s">
        <v>10</v>
      </c>
      <c r="E5" s="12" t="s">
        <v>11</v>
      </c>
      <c r="F5" s="12" t="s">
        <v>9</v>
      </c>
      <c r="G5" s="12" t="s">
        <v>10</v>
      </c>
      <c r="H5" s="12" t="s">
        <v>12</v>
      </c>
      <c r="I5" s="12" t="s">
        <v>13</v>
      </c>
      <c r="J5" s="12" t="s">
        <v>14</v>
      </c>
      <c r="K5" s="12" t="s">
        <v>9</v>
      </c>
      <c r="L5" s="12" t="s">
        <v>10</v>
      </c>
      <c r="M5" s="12" t="s">
        <v>12</v>
      </c>
      <c r="N5" s="12" t="s">
        <v>13</v>
      </c>
      <c r="O5" s="12" t="s">
        <v>14</v>
      </c>
    </row>
    <row r="6" s="1" customFormat="1" ht="56" customHeight="1" spans="1:15">
      <c r="A6" s="8" t="s">
        <v>15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1" customFormat="1" ht="56" customHeight="1" spans="1:15">
      <c r="A7" s="12" t="s">
        <v>16</v>
      </c>
      <c r="B7" s="15">
        <v>10068.36</v>
      </c>
      <c r="C7" s="14">
        <v>2986.35</v>
      </c>
      <c r="D7" s="16">
        <f t="shared" ref="D7:D9" si="0">C7/B7</f>
        <v>0.296607391869182</v>
      </c>
      <c r="E7" s="16">
        <v>0.1716</v>
      </c>
      <c r="F7" s="14">
        <v>5923.96</v>
      </c>
      <c r="G7" s="16">
        <f>F7/B7</f>
        <v>0.588373876182417</v>
      </c>
      <c r="H7" s="14">
        <f>F7+C7</f>
        <v>8910.31</v>
      </c>
      <c r="I7" s="16">
        <f>H7/B7</f>
        <v>0.884981268051599</v>
      </c>
      <c r="J7" s="20">
        <v>1</v>
      </c>
      <c r="K7" s="14">
        <v>7241.61</v>
      </c>
      <c r="L7" s="21">
        <f>K7/B7</f>
        <v>0.719244246332074</v>
      </c>
      <c r="M7" s="14">
        <f>C7+F7+K7</f>
        <v>16151.92</v>
      </c>
      <c r="N7" s="21">
        <f>M7/B7</f>
        <v>1.60422551438367</v>
      </c>
      <c r="O7" s="21">
        <v>1.172</v>
      </c>
    </row>
    <row r="8" s="1" customFormat="1" ht="56" customHeight="1" spans="1:15">
      <c r="A8" s="12" t="s">
        <v>17</v>
      </c>
      <c r="B8" s="13">
        <v>818.73</v>
      </c>
      <c r="C8" s="13">
        <f>232.52+7.1</f>
        <v>239.62</v>
      </c>
      <c r="D8" s="16">
        <f t="shared" si="0"/>
        <v>0.292672798114152</v>
      </c>
      <c r="E8" s="16">
        <v>-0.9056</v>
      </c>
      <c r="F8" s="14">
        <v>4266.39</v>
      </c>
      <c r="G8" s="16">
        <f>F8/B8</f>
        <v>5.2109853065113</v>
      </c>
      <c r="H8" s="14">
        <f>F8+C8</f>
        <v>4506.01</v>
      </c>
      <c r="I8" s="16">
        <f>H8/B8</f>
        <v>5.50365810462546</v>
      </c>
      <c r="J8" s="16">
        <v>0.3614</v>
      </c>
      <c r="K8" s="14">
        <v>8801.33</v>
      </c>
      <c r="L8" s="21">
        <f>K8/B8</f>
        <v>10.7499786254321</v>
      </c>
      <c r="M8" s="14">
        <f>C8+F8+K8</f>
        <v>13307.34</v>
      </c>
      <c r="N8" s="21">
        <f>M8/B8</f>
        <v>16.2536367300575</v>
      </c>
      <c r="O8" s="21">
        <v>2.4777</v>
      </c>
    </row>
    <row r="9" ht="56" customHeight="1" spans="1:15">
      <c r="A9" s="12" t="s">
        <v>18</v>
      </c>
      <c r="B9" s="13">
        <f t="shared" ref="B9:F9" si="1">SUM(B7:B8)</f>
        <v>10887.09</v>
      </c>
      <c r="C9" s="13">
        <f t="shared" si="1"/>
        <v>3225.97</v>
      </c>
      <c r="D9" s="16">
        <f t="shared" si="0"/>
        <v>0.29631150289012</v>
      </c>
      <c r="E9" s="16">
        <v>-0.3658</v>
      </c>
      <c r="F9" s="14">
        <f>F7+F8</f>
        <v>10190.35</v>
      </c>
      <c r="G9" s="16">
        <f>F9/B9</f>
        <v>0.936003100920448</v>
      </c>
      <c r="H9" s="14">
        <f>H7+H8</f>
        <v>13416.32</v>
      </c>
      <c r="I9" s="16">
        <f>H9/B9</f>
        <v>1.23231460381057</v>
      </c>
      <c r="J9" s="20">
        <v>0.6452</v>
      </c>
      <c r="K9" s="14">
        <f>SUM(K7:K8)</f>
        <v>16042.94</v>
      </c>
      <c r="L9" s="21">
        <f>K9/B9</f>
        <v>1.47357466503905</v>
      </c>
      <c r="M9" s="14">
        <f>SUM(M7:M8)</f>
        <v>29459.26</v>
      </c>
      <c r="N9" s="21">
        <f>M9/B9</f>
        <v>2.70588926884962</v>
      </c>
      <c r="O9" s="21">
        <v>1.6156</v>
      </c>
    </row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ageMargins left="0.354166666666667" right="0.0388888888888889" top="0.747916666666667" bottom="0.747916666666667" header="0.313888888888889" footer="0.313888888888889"/>
  <pageSetup paperSize="9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N15" sqref="N15"/>
    </sheetView>
  </sheetViews>
  <sheetFormatPr defaultColWidth="9" defaultRowHeight="13.5"/>
  <cols>
    <col min="1" max="1" width="8.25" style="2" customWidth="1"/>
    <col min="2" max="2" width="11.875" style="2" customWidth="1"/>
    <col min="3" max="5" width="9.625" customWidth="1"/>
    <col min="6" max="6" width="11" customWidth="1"/>
    <col min="7" max="7" width="9.625" customWidth="1"/>
    <col min="8" max="8" width="11.5" customWidth="1"/>
    <col min="9" max="10" width="9.625" customWidth="1"/>
    <col min="11" max="11" width="11" customWidth="1"/>
    <col min="12" max="12" width="9.625" customWidth="1"/>
    <col min="13" max="13" width="11.375" customWidth="1"/>
    <col min="14" max="14" width="8.75" customWidth="1"/>
    <col min="15" max="15" width="9" customWidth="1"/>
  </cols>
  <sheetData>
    <row r="1" ht="44.25" customHeight="1" spans="1:15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8.5" customHeight="1" spans="1:15">
      <c r="A2" s="4"/>
      <c r="B2" s="4"/>
      <c r="C2" s="4"/>
      <c r="D2" s="4"/>
      <c r="E2" s="4"/>
      <c r="F2" s="4"/>
      <c r="G2" s="4"/>
      <c r="H2" s="5" t="s">
        <v>22</v>
      </c>
      <c r="I2" s="5"/>
      <c r="J2" s="5"/>
      <c r="K2" s="4"/>
      <c r="L2" s="4"/>
      <c r="M2" s="4"/>
      <c r="N2" s="4"/>
      <c r="O2" s="4"/>
    </row>
    <row r="3" ht="27" customHeight="1" spans="1:15">
      <c r="A3" s="6" t="s">
        <v>23</v>
      </c>
      <c r="B3" s="6"/>
      <c r="C3" s="6"/>
      <c r="D3" s="6"/>
      <c r="E3" s="6"/>
      <c r="F3" s="6"/>
      <c r="G3" s="7"/>
      <c r="H3" s="7"/>
      <c r="I3" s="7"/>
      <c r="J3" s="7"/>
      <c r="K3" s="17"/>
      <c r="L3" s="17"/>
      <c r="M3" s="17"/>
      <c r="N3" s="18" t="s">
        <v>3</v>
      </c>
      <c r="O3" s="18"/>
    </row>
    <row r="4" s="1" customFormat="1" ht="60" customHeight="1" spans="1:15">
      <c r="A4" s="8" t="s">
        <v>4</v>
      </c>
      <c r="B4" s="8" t="s">
        <v>5</v>
      </c>
      <c r="C4" s="9" t="s">
        <v>6</v>
      </c>
      <c r="D4" s="10"/>
      <c r="E4" s="10"/>
      <c r="F4" s="9" t="s">
        <v>7</v>
      </c>
      <c r="G4" s="10"/>
      <c r="H4" s="10"/>
      <c r="I4" s="10"/>
      <c r="J4" s="19"/>
      <c r="K4" s="9" t="s">
        <v>8</v>
      </c>
      <c r="L4" s="10"/>
      <c r="M4" s="10"/>
      <c r="N4" s="10"/>
      <c r="O4" s="19"/>
    </row>
    <row r="5" s="1" customFormat="1" ht="60" customHeight="1" spans="1:15">
      <c r="A5" s="11"/>
      <c r="B5" s="11"/>
      <c r="C5" s="12" t="s">
        <v>9</v>
      </c>
      <c r="D5" s="12" t="s">
        <v>10</v>
      </c>
      <c r="E5" s="12" t="s">
        <v>11</v>
      </c>
      <c r="F5" s="12" t="s">
        <v>9</v>
      </c>
      <c r="G5" s="12" t="s">
        <v>10</v>
      </c>
      <c r="H5" s="12" t="s">
        <v>12</v>
      </c>
      <c r="I5" s="12" t="s">
        <v>13</v>
      </c>
      <c r="J5" s="12" t="s">
        <v>14</v>
      </c>
      <c r="K5" s="12" t="s">
        <v>9</v>
      </c>
      <c r="L5" s="12" t="s">
        <v>10</v>
      </c>
      <c r="M5" s="12" t="s">
        <v>12</v>
      </c>
      <c r="N5" s="12" t="s">
        <v>13</v>
      </c>
      <c r="O5" s="12" t="s">
        <v>14</v>
      </c>
    </row>
    <row r="6" s="1" customFormat="1" ht="56" customHeight="1" spans="1:15">
      <c r="A6" s="8" t="s">
        <v>15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1" customFormat="1" ht="56" customHeight="1" spans="1:15">
      <c r="A7" s="12" t="s">
        <v>16</v>
      </c>
      <c r="B7" s="15">
        <v>10449.67</v>
      </c>
      <c r="C7" s="14">
        <v>3073.42</v>
      </c>
      <c r="D7" s="16">
        <f>C7/B7</f>
        <v>0.294116464921859</v>
      </c>
      <c r="E7" s="16">
        <v>1.0292</v>
      </c>
      <c r="F7" s="14">
        <v>2701.4</v>
      </c>
      <c r="G7" s="16">
        <f>F7/B7</f>
        <v>0.25851534067583</v>
      </c>
      <c r="H7" s="14">
        <v>5774.82</v>
      </c>
      <c r="I7" s="16">
        <f>H7/B7</f>
        <v>0.552631805597689</v>
      </c>
      <c r="J7" s="20">
        <v>-0.3519</v>
      </c>
      <c r="K7" s="14">
        <v>2443.31</v>
      </c>
      <c r="L7" s="21">
        <f>(K7/B7)*100%</f>
        <v>0.233816953071245</v>
      </c>
      <c r="M7" s="14">
        <v>8218.13</v>
      </c>
      <c r="N7" s="21">
        <f>(M7/B7)*100%</f>
        <v>0.786448758668934</v>
      </c>
      <c r="O7" s="21">
        <v>-0.4912</v>
      </c>
    </row>
    <row r="8" s="1" customFormat="1" ht="56" customHeight="1" spans="1:15">
      <c r="A8" s="12" t="s">
        <v>17</v>
      </c>
      <c r="B8" s="13">
        <v>1008.57</v>
      </c>
      <c r="C8" s="13">
        <v>4358.63</v>
      </c>
      <c r="D8" s="16">
        <f>C8/B8</f>
        <v>4.32159393993476</v>
      </c>
      <c r="E8" s="16">
        <v>18.1898</v>
      </c>
      <c r="F8" s="14">
        <v>7755.16</v>
      </c>
      <c r="G8" s="16">
        <f>F8/B8</f>
        <v>7.68926301595328</v>
      </c>
      <c r="H8" s="14">
        <v>12113.79</v>
      </c>
      <c r="I8" s="16">
        <f>H8/B8</f>
        <v>12.010856955888</v>
      </c>
      <c r="J8" s="16">
        <v>1.6884</v>
      </c>
      <c r="K8" s="14">
        <v>14629.61</v>
      </c>
      <c r="L8" s="21">
        <f>(K8/B8)*100%</f>
        <v>14.5052995825773</v>
      </c>
      <c r="M8" s="14">
        <v>26743.4</v>
      </c>
      <c r="N8" s="21">
        <f>(M8/B8)*100%</f>
        <v>26.5161565384654</v>
      </c>
      <c r="O8" s="21">
        <v>1.0097</v>
      </c>
    </row>
    <row r="9" ht="56" customHeight="1" spans="1:15">
      <c r="A9" s="12" t="s">
        <v>18</v>
      </c>
      <c r="B9" s="13">
        <f>SUM(B7:B8)</f>
        <v>11458.24</v>
      </c>
      <c r="C9" s="13">
        <f>SUM(C7:C8)</f>
        <v>7432.05</v>
      </c>
      <c r="D9" s="16">
        <f>C9/B9</f>
        <v>0.648620556036529</v>
      </c>
      <c r="E9" s="16">
        <v>23.0382</v>
      </c>
      <c r="F9" s="14">
        <f>F7+F8</f>
        <v>10456.56</v>
      </c>
      <c r="G9" s="16">
        <f>F9/B9</f>
        <v>0.91257994246935</v>
      </c>
      <c r="H9" s="14">
        <f>H7+H8</f>
        <v>17888.61</v>
      </c>
      <c r="I9" s="16">
        <f>H9/B9</f>
        <v>1.56120049850588</v>
      </c>
      <c r="J9" s="20">
        <v>0.3333</v>
      </c>
      <c r="K9" s="14">
        <f>SUM(K7:K8)</f>
        <v>17072.92</v>
      </c>
      <c r="L9" s="21">
        <f t="shared" ref="L7:L9" si="0">K9/B9</f>
        <v>1.49001242773759</v>
      </c>
      <c r="M9" s="14">
        <f>SUM(M7:M8)</f>
        <v>34961.53</v>
      </c>
      <c r="N9" s="21">
        <f t="shared" ref="N7:N9" si="1">M9/B9</f>
        <v>3.05121292624347</v>
      </c>
      <c r="O9" s="21">
        <v>0.1868</v>
      </c>
    </row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ageMargins left="0.354166666666667" right="0.0388888888888889" top="0.747916666666667" bottom="0.747916666666667" header="0.313888888888889" footer="0.313888888888889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</vt:lpstr>
      <vt:lpstr>2019</vt:lpstr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真亦假</cp:lastModifiedBy>
  <dcterms:created xsi:type="dcterms:W3CDTF">2006-09-16T00:00:00Z</dcterms:created>
  <dcterms:modified xsi:type="dcterms:W3CDTF">2020-10-16T07:11:01Z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